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cueil" sheetId="1" state="visible" r:id="rId1"/>
    <sheet xmlns:r="http://schemas.openxmlformats.org/officeDocument/2006/relationships" name="1. Identification" sheetId="2" state="visible" r:id="rId2"/>
    <sheet xmlns:r="http://schemas.openxmlformats.org/officeDocument/2006/relationships" name="2. Cartographie UT" sheetId="3" state="visible" r:id="rId3"/>
    <sheet xmlns:r="http://schemas.openxmlformats.org/officeDocument/2006/relationships" name="3. Evaluation" sheetId="4" state="visible" r:id="rId4"/>
    <sheet xmlns:r="http://schemas.openxmlformats.org/officeDocument/2006/relationships" name="4. Synthese" sheetId="5" state="visible" r:id="rId5"/>
    <sheet xmlns:r="http://schemas.openxmlformats.org/officeDocument/2006/relationships" name="5. Plan d'action" sheetId="6" state="visible" r:id="rId6"/>
    <sheet xmlns:r="http://schemas.openxmlformats.org/officeDocument/2006/relationships" name="6. Indicateur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Arial"/>
      <b val="1"/>
      <color rgb="00002FA7"/>
      <sz val="48"/>
    </font>
    <font>
      <name val="Arial"/>
      <b val="1"/>
      <color rgb="00002FA7"/>
      <sz val="22"/>
    </font>
    <font>
      <name val="Arial"/>
      <color rgb="001A47B8"/>
      <sz val="12"/>
    </font>
    <font>
      <name val="Arial"/>
      <b val="1"/>
      <color rgb="001A47B8"/>
      <sz val="12"/>
    </font>
    <font>
      <name val="Arial"/>
      <b val="1"/>
      <color rgb="00002FA7"/>
      <sz val="14"/>
    </font>
    <font>
      <name val="Georgia"/>
      <color rgb="001A1D2E"/>
      <sz val="10"/>
    </font>
    <font>
      <name val="Arial"/>
      <b val="1"/>
      <color rgb="00002FA7"/>
      <sz val="11"/>
    </font>
    <font>
      <name val="Arial"/>
      <i val="1"/>
      <color rgb="005A607A"/>
      <sz val="9"/>
    </font>
    <font>
      <name val="Arial"/>
      <b val="1"/>
      <color rgb="00002FA7"/>
      <sz val="16"/>
    </font>
    <font>
      <name val="Georgia"/>
      <i val="1"/>
      <color rgb="005A607A"/>
      <sz val="11"/>
    </font>
    <font>
      <name val="Arial"/>
      <b val="1"/>
      <color rgb="00002FA7"/>
      <sz val="10"/>
    </font>
    <font>
      <name val="Georgia"/>
      <i val="1"/>
      <color rgb="005A607A"/>
      <sz val="10"/>
    </font>
    <font>
      <name val="Arial"/>
      <b val="1"/>
      <color rgb="00FFFFFF"/>
      <sz val="10"/>
    </font>
    <font>
      <name val="Georgia"/>
      <i val="1"/>
      <color rgb="005A607A"/>
      <sz val="9"/>
    </font>
    <font>
      <name val="Arial"/>
      <b val="1"/>
      <color rgb="005A607A"/>
      <sz val="10"/>
    </font>
  </fonts>
  <fills count="4">
    <fill>
      <patternFill/>
    </fill>
    <fill>
      <patternFill patternType="gray125"/>
    </fill>
    <fill>
      <patternFill patternType="solid">
        <fgColor rgb="00E8F0FA"/>
      </patternFill>
    </fill>
    <fill>
      <patternFill patternType="solid">
        <fgColor rgb="00002FA7"/>
      </patternFill>
    </fill>
  </fills>
  <borders count="2">
    <border>
      <left/>
      <right/>
      <top/>
      <bottom/>
      <diagonal/>
    </border>
    <border>
      <left style="thin">
        <color rgb="006699DD"/>
      </left>
      <right style="thin">
        <color rgb="006699DD"/>
      </right>
      <top style="thin">
        <color rgb="006699DD"/>
      </top>
      <bottom style="thin">
        <color rgb="006699DD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9" fillId="0" borderId="0" applyAlignment="1" pivotButton="0" quotePrefix="0" xfId="0">
      <alignment horizontal="left" vertical="center"/>
    </xf>
    <xf numFmtId="0" fontId="10" fillId="0" borderId="0" pivotButton="0" quotePrefix="0" xfId="0"/>
    <xf numFmtId="0" fontId="11" fillId="2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top" wrapText="1"/>
    </xf>
    <xf numFmtId="0" fontId="12" fillId="0" borderId="0" pivotButton="0" quotePrefix="0" xfId="0"/>
    <xf numFmtId="0" fontId="13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14" fillId="0" borderId="0" applyAlignment="1" pivotButton="0" quotePrefix="0" xfId="0">
      <alignment vertical="center" wrapText="1"/>
    </xf>
    <xf numFmtId="0" fontId="12" fillId="0" borderId="0" applyAlignment="1" pivotButton="0" quotePrefix="0" xfId="0">
      <alignment vertical="center" wrapText="1"/>
    </xf>
    <xf numFmtId="0" fontId="11" fillId="0" borderId="1" applyAlignment="1" pivotButton="0" quotePrefix="0" xfId="0">
      <alignment horizontal="center" vertical="center" wrapText="1"/>
    </xf>
    <xf numFmtId="0" fontId="15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4">
    <dxf>
      <fill>
        <patternFill patternType="solid">
          <fgColor rgb="00C8F7C5"/>
        </patternFill>
      </fill>
    </dxf>
    <dxf>
      <fill>
        <patternFill patternType="solid">
          <fgColor rgb="00FFF2A8"/>
        </patternFill>
      </fill>
    </dxf>
    <dxf>
      <fill>
        <patternFill patternType="solid">
          <fgColor rgb="00FFCC99"/>
        </patternFill>
      </fill>
    </dxf>
    <dxf>
      <fill>
        <patternFill patternType="solid">
          <fgColor rgb="00FFB0B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30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2" ht="60" customHeight="1">
      <c r="A2" s="1" t="inlineStr">
        <is>
          <t>Ψ</t>
        </is>
      </c>
    </row>
    <row r="4">
      <c r="A4" s="2" t="inlineStr">
        <is>
          <t>MODELE DUERP-RPS</t>
        </is>
      </c>
    </row>
    <row r="5">
      <c r="A5" s="3" t="inlineStr">
        <is>
          <t>Document unique d'evaluation des risques professionnels</t>
        </is>
      </c>
    </row>
    <row r="6">
      <c r="A6" s="4" t="inlineStr">
        <is>
          <t>Volet risques psychosociaux</t>
        </is>
      </c>
    </row>
    <row r="8" ht="30" customHeight="1">
      <c r="A8" s="5" t="inlineStr">
        <is>
          <t>ECONOMIE SOCIALE ET SOLIDAIRE, SOCIAL, HUMANITAIRE, INSERTION</t>
        </is>
      </c>
    </row>
    <row r="10" ht="20" customHeight="1">
      <c r="A10" s="6" t="inlineStr"/>
    </row>
    <row r="11" ht="20" customHeight="1">
      <c r="A11" s="6" t="inlineStr">
        <is>
          <t>Ce classeur Excel est concu pour servir de support au DUERP-RPS de votre organisation.</t>
        </is>
      </c>
    </row>
    <row r="12" ht="20" customHeight="1">
      <c r="A12" s="6" t="inlineStr"/>
    </row>
    <row r="13" ht="20" customHeight="1">
      <c r="A13" s="7" t="inlineStr">
        <is>
          <t>Mode d'emploi :</t>
        </is>
      </c>
    </row>
    <row r="14" ht="20" customHeight="1">
      <c r="A14" s="6" t="inlineStr">
        <is>
          <t>1. Onglet '1. Identification' : completer les informations relatives a l'organisation.</t>
        </is>
      </c>
    </row>
    <row r="15" ht="20" customHeight="1">
      <c r="A15" s="6" t="inlineStr">
        <is>
          <t>2. Onglet '2. Cartographie UT' : identifier les unites de travail concernees.</t>
        </is>
      </c>
    </row>
    <row r="16" ht="20" customHeight="1">
      <c r="A16" s="6" t="inlineStr">
        <is>
          <t>3. Onglet '3. Evaluation' : pour chaque situation a risque, coter la frequence (F), la gravite (G) et la maitrise (M) entre 1 et 4. Le niveau de risque se calcule automatiquement (F x G x M) et la cellule se colore selon le niveau.</t>
        </is>
      </c>
    </row>
    <row r="17" ht="20" customHeight="1">
      <c r="A17" s="6" t="inlineStr">
        <is>
          <t>4. Onglet '4. Synthese' : les niveaux moyens et maximaux par famille s'actualisent automatiquement.</t>
        </is>
      </c>
    </row>
    <row r="18" ht="20" customHeight="1">
      <c r="A18" s="6" t="inlineStr">
        <is>
          <t>5. Onglet '5. Plan d'action' : construire les actions de prevention sur les trois niveaux (primaire, secondaire, tertiaire).</t>
        </is>
      </c>
    </row>
    <row r="19" ht="20" customHeight="1">
      <c r="A19" s="6" t="inlineStr">
        <is>
          <t>6. Onglet '6. Indicateurs' : suivre dans le temps les indicateurs sectoriels proposes.</t>
        </is>
      </c>
    </row>
    <row r="20" ht="20" customHeight="1">
      <c r="A20" s="6" t="inlineStr"/>
    </row>
    <row r="21" ht="20" customHeight="1">
      <c r="A21" s="7" t="inlineStr">
        <is>
          <t>Code couleur de la colonne 'Niveau' (onglet Evaluation) :</t>
        </is>
      </c>
    </row>
    <row r="22" ht="20" customHeight="1">
      <c r="A22" s="6" t="inlineStr">
        <is>
          <t xml:space="preserve">   Vert : niveau 1-8 (risque maitrise)</t>
        </is>
      </c>
    </row>
    <row r="23" ht="20" customHeight="1">
      <c r="A23" s="6" t="inlineStr">
        <is>
          <t xml:space="preserve">   Jaune : niveau 9-24 (risque a surveiller)</t>
        </is>
      </c>
    </row>
    <row r="24" ht="20" customHeight="1">
      <c r="A24" s="6" t="inlineStr">
        <is>
          <t xml:space="preserve">   Orange : niveau 25-48 (risque a traiter)</t>
        </is>
      </c>
    </row>
    <row r="25" ht="20" customHeight="1">
      <c r="A25" s="6" t="inlineStr">
        <is>
          <t xml:space="preserve">   Rouge : niveau 49-64 (risque prioritaire)</t>
        </is>
      </c>
    </row>
    <row r="26" ht="20" customHeight="1">
      <c r="A26" s="6" t="inlineStr"/>
    </row>
    <row r="27" ht="20" customHeight="1">
      <c r="A27" s="6" t="inlineStr">
        <is>
          <t>Pour aller plus loin : ouvrage 'DUERP-RPS en pratique' sur psychologiedutravail.org</t>
        </is>
      </c>
    </row>
    <row r="28" ht="20" customHeight="1">
      <c r="A28" s="6" t="inlineStr"/>
    </row>
    <row r="29" ht="20" customHeight="1">
      <c r="A29" s="7" t="inlineStr">
        <is>
          <t>Anthony Moulin · Psychologue du travail</t>
        </is>
      </c>
    </row>
    <row r="30" ht="20" customHeight="1">
      <c r="A30" s="8" t="inlineStr">
        <is>
          <t>psychologiedutravail.org · Modele gratuit · version 1.0 · mai 2026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38" customWidth="1" min="1" max="1"/>
    <col width="60" customWidth="1" min="2" max="2"/>
  </cols>
  <sheetData>
    <row r="1" ht="28" customHeight="1">
      <c r="A1" s="9" t="inlineStr">
        <is>
          <t>Identification de l'organisation</t>
        </is>
      </c>
    </row>
    <row r="2">
      <c r="A2" s="10" t="inlineStr">
        <is>
          <t>Secteur : Economie sociale et solidaire, social, humanitaire, insertion</t>
        </is>
      </c>
    </row>
    <row r="4" ht="24" customHeight="1">
      <c r="A4" s="11" t="inlineStr">
        <is>
          <t>Raison sociale</t>
        </is>
      </c>
      <c r="B4" s="12" t="inlineStr"/>
    </row>
    <row r="5" ht="24" customHeight="1">
      <c r="A5" s="11" t="inlineStr">
        <is>
          <t>Adresse du siege</t>
        </is>
      </c>
      <c r="B5" s="12" t="inlineStr"/>
    </row>
    <row r="6" ht="24" customHeight="1">
      <c r="A6" s="11" t="inlineStr">
        <is>
          <t>Effectif total</t>
        </is>
      </c>
      <c r="B6" s="12" t="inlineStr"/>
    </row>
    <row r="7" ht="24" customHeight="1">
      <c r="A7" s="11" t="inlineStr">
        <is>
          <t>Etablissements concernes</t>
        </is>
      </c>
      <c r="B7" s="12" t="inlineStr"/>
    </row>
    <row r="8" ht="24" customHeight="1">
      <c r="A8" s="11" t="inlineStr">
        <is>
          <t>Code APE / NAF</t>
        </is>
      </c>
      <c r="B8" s="12" t="inlineStr"/>
    </row>
    <row r="9" ht="24" customHeight="1">
      <c r="A9" s="11" t="inlineStr">
        <is>
          <t>Convention collective</t>
        </is>
      </c>
      <c r="B9" s="12" t="inlineStr"/>
    </row>
    <row r="10" ht="24" customHeight="1">
      <c r="A10" s="11" t="inlineStr">
        <is>
          <t>Responsable de la demarche</t>
        </is>
      </c>
      <c r="B10" s="12" t="inlineStr"/>
    </row>
    <row r="11" ht="24" customHeight="1">
      <c r="A11" s="11" t="inlineStr">
        <is>
          <t>Membres du comite de pilotage</t>
        </is>
      </c>
      <c r="B11" s="12" t="inlineStr"/>
    </row>
    <row r="12" ht="24" customHeight="1">
      <c r="A12" s="11" t="inlineStr">
        <is>
          <t>Representants du personnel associes</t>
        </is>
      </c>
      <c r="B12" s="12" t="inlineStr"/>
    </row>
    <row r="13" ht="24" customHeight="1">
      <c r="A13" s="11" t="inlineStr">
        <is>
          <t>SPST mobilise</t>
        </is>
      </c>
      <c r="B13" s="12" t="inlineStr"/>
    </row>
    <row r="14" ht="24" customHeight="1">
      <c r="A14" s="11" t="inlineStr">
        <is>
          <t>Date d'elaboration</t>
        </is>
      </c>
      <c r="B14" s="12" t="inlineStr"/>
    </row>
    <row r="15" ht="24" customHeight="1">
      <c r="A15" s="11" t="inlineStr">
        <is>
          <t>Date de la prochaine revision</t>
        </is>
      </c>
      <c r="B15" s="12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6" customWidth="1" min="1" max="1"/>
    <col width="45" customWidth="1" min="2" max="2"/>
    <col width="12" customWidth="1" min="3" max="3"/>
    <col width="25" customWidth="1" min="4" max="4"/>
    <col width="40" customWidth="1" min="5" max="5"/>
  </cols>
  <sheetData>
    <row r="1" ht="28" customHeight="1">
      <c r="A1" s="9" t="inlineStr">
        <is>
          <t>Cartographie des unites de travail</t>
        </is>
      </c>
    </row>
    <row r="2" ht="24" customHeight="1">
      <c r="A2" s="13" t="inlineStr">
        <is>
          <t>Identifier les unites de travail concernees par l'evaluation. Une unite de travail regroupe des salaries exposes a des conditions de travail comparables.</t>
        </is>
      </c>
    </row>
    <row r="4" ht="30" customHeight="1">
      <c r="A4" s="14" t="inlineStr">
        <is>
          <t>N°</t>
        </is>
      </c>
      <c r="B4" s="14" t="inlineStr">
        <is>
          <t>Unite de travail</t>
        </is>
      </c>
      <c r="C4" s="14" t="inlineStr">
        <is>
          <t>Effectif</t>
        </is>
      </c>
      <c r="D4" s="14" t="inlineStr">
        <is>
          <t>Encadrant referent</t>
        </is>
      </c>
      <c r="E4" s="14" t="inlineStr">
        <is>
          <t>Observations</t>
        </is>
      </c>
    </row>
    <row r="5" ht="28" customHeight="1">
      <c r="A5" s="15" t="n">
        <v>1</v>
      </c>
      <c r="B5" s="12" t="inlineStr">
        <is>
          <t>Educateurs specialises, moniteurs educateurs, AES, AMP</t>
        </is>
      </c>
      <c r="C5" s="12" t="inlineStr"/>
      <c r="D5" s="12" t="inlineStr"/>
      <c r="E5" s="12" t="inlineStr"/>
    </row>
    <row r="6" ht="28" customHeight="1">
      <c r="A6" s="15" t="n">
        <v>2</v>
      </c>
      <c r="B6" s="12" t="inlineStr">
        <is>
          <t>Travailleurs sociaux (assistants de service social, CESF)</t>
        </is>
      </c>
      <c r="C6" s="12" t="inlineStr"/>
      <c r="D6" s="12" t="inlineStr"/>
      <c r="E6" s="12" t="inlineStr"/>
    </row>
    <row r="7" ht="28" customHeight="1">
      <c r="A7" s="15" t="n">
        <v>3</v>
      </c>
      <c r="B7" s="12" t="inlineStr">
        <is>
          <t>Encadrants techniques d'insertion (ACI, EI)</t>
        </is>
      </c>
      <c r="C7" s="12" t="inlineStr"/>
      <c r="D7" s="12" t="inlineStr"/>
      <c r="E7" s="12" t="inlineStr"/>
    </row>
    <row r="8" ht="28" customHeight="1">
      <c r="A8" s="15" t="n">
        <v>4</v>
      </c>
      <c r="B8" s="12" t="inlineStr">
        <is>
          <t>Chefs de service, coordinateurs, directeurs d'etablissement</t>
        </is>
      </c>
      <c r="C8" s="12" t="inlineStr"/>
      <c r="D8" s="12" t="inlineStr"/>
      <c r="E8" s="12" t="inlineStr"/>
    </row>
    <row r="9" ht="28" customHeight="1">
      <c r="A9" s="15" t="n">
        <v>5</v>
      </c>
      <c r="B9" s="12" t="inlineStr">
        <is>
          <t>Animateurs et mediateurs sociaux</t>
        </is>
      </c>
      <c r="C9" s="12" t="inlineStr"/>
      <c r="D9" s="12" t="inlineStr"/>
      <c r="E9" s="12" t="inlineStr"/>
    </row>
    <row r="10" ht="28" customHeight="1">
      <c r="A10" s="15" t="n">
        <v>6</v>
      </c>
      <c r="B10" s="12" t="inlineStr">
        <is>
          <t>Volontaires, services civiques, benevoles encadres</t>
        </is>
      </c>
      <c r="C10" s="12" t="inlineStr"/>
      <c r="D10" s="12" t="inlineStr"/>
      <c r="E10" s="12" t="inlineStr"/>
    </row>
    <row r="11" ht="28" customHeight="1">
      <c r="A11" s="15" t="n">
        <v>7</v>
      </c>
      <c r="B11" s="12" t="inlineStr">
        <is>
          <t>Personnel administratif et de gestion</t>
        </is>
      </c>
      <c r="C11" s="12" t="inlineStr"/>
      <c r="D11" s="12" t="inlineStr"/>
      <c r="E11" s="12" t="inlineStr"/>
    </row>
    <row r="12" ht="28" customHeight="1">
      <c r="A12" s="15" t="n">
        <v>8</v>
      </c>
      <c r="B12" s="12" t="inlineStr">
        <is>
          <t>Personnel humanitaire en mission longue ou courte</t>
        </is>
      </c>
      <c r="C12" s="12" t="inlineStr"/>
      <c r="D12" s="12" t="inlineStr"/>
      <c r="E12" s="12" t="inlineStr"/>
    </row>
  </sheetData>
  <mergeCells count="1">
    <mergeCell ref="A2:E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28"/>
  <sheetViews>
    <sheetView workbookViewId="0">
      <selection activeCell="A1" sqref="A1"/>
    </sheetView>
  </sheetViews>
  <sheetFormatPr baseColWidth="8" defaultRowHeight="15"/>
  <cols>
    <col width="28" customWidth="1" min="1" max="1"/>
    <col width="26" customWidth="1" min="2" max="2"/>
    <col width="50" customWidth="1" min="3" max="3"/>
    <col width="22" customWidth="1" min="4" max="4"/>
    <col width="6" customWidth="1" min="5" max="5"/>
    <col width="6" customWidth="1" min="6" max="6"/>
    <col width="6" customWidth="1" min="7" max="7"/>
    <col width="12" customWidth="1" min="8" max="8"/>
    <col width="30" customWidth="1" min="9" max="9"/>
  </cols>
  <sheetData>
    <row r="1" ht="28" customHeight="1">
      <c r="A1" s="9" t="inlineStr">
        <is>
          <t>Evaluation des risques par famille et par unite de travail</t>
        </is>
      </c>
    </row>
    <row r="2" ht="30" customHeight="1">
      <c r="A2" s="16" t="inlineStr">
        <is>
          <t>Frequence : 1=rare, 2=occasionnelle, 3=frequente, 4=permanente · Gravite : 1=faible, 2=moderee, 3=importante, 4=tres grave · Maitrise : 1=tres satisf., 2=satisf., 3=a renforcer, 4=absente</t>
        </is>
      </c>
    </row>
    <row r="4" ht="36" customHeight="1">
      <c r="A4" s="14" t="inlineStr">
        <is>
          <t>Unite de travail</t>
        </is>
      </c>
      <c r="B4" s="14" t="inlineStr">
        <is>
          <t>Famille Gollac</t>
        </is>
      </c>
      <c r="C4" s="14" t="inlineStr">
        <is>
          <t>Situation a risque (exemple a confronter au terrain)</t>
        </is>
      </c>
      <c r="D4" s="14" t="inlineStr">
        <is>
          <t>Population concernee</t>
        </is>
      </c>
      <c r="E4" s="14" t="inlineStr">
        <is>
          <t>F</t>
        </is>
      </c>
      <c r="F4" s="14" t="inlineStr">
        <is>
          <t>G</t>
        </is>
      </c>
      <c r="G4" s="14" t="inlineStr">
        <is>
          <t>M</t>
        </is>
      </c>
      <c r="H4" s="14" t="inlineStr">
        <is>
          <t>Niveau (F*G*M)</t>
        </is>
      </c>
      <c r="I4" s="14" t="inlineStr">
        <is>
          <t>Commentaires</t>
        </is>
      </c>
    </row>
    <row r="5" ht="32" customHeight="1">
      <c r="A5" s="12" t="inlineStr">
        <is>
          <t>Educateurs specialises, moniteurs educateurs, AES, AMP</t>
        </is>
      </c>
      <c r="B5" s="12" t="inlineStr">
        <is>
          <t>Intensite et temps de travail</t>
        </is>
      </c>
      <c r="C5" s="12" t="inlineStr">
        <is>
          <t>Charge emotionnelle et cognitive demultipliee par la complexite des situations rencontrees</t>
        </is>
      </c>
      <c r="D5" s="12" t="inlineStr"/>
      <c r="E5" s="15" t="inlineStr"/>
      <c r="F5" s="15" t="inlineStr"/>
      <c r="G5" s="15" t="inlineStr"/>
      <c r="H5" s="15">
        <f>IF(AND(ISNUMBER(E5),ISNUMBER(F5),ISNUMBER(G5)),E5*F5*G5,"")</f>
        <v/>
      </c>
      <c r="I5" s="12" t="inlineStr"/>
    </row>
    <row r="6" ht="32" customHeight="1">
      <c r="A6" s="12" t="inlineStr">
        <is>
          <t>Educateurs specialises, moniteurs educateurs, AES, AMP</t>
        </is>
      </c>
      <c r="B6" s="12" t="inlineStr">
        <is>
          <t>Intensite et temps de travail</t>
        </is>
      </c>
      <c r="C6" s="12" t="inlineStr">
        <is>
          <t>Sous-effectif chronique lie a la contrainte budgetaire des financements publics</t>
        </is>
      </c>
      <c r="D6" s="12" t="inlineStr"/>
      <c r="E6" s="15" t="inlineStr"/>
      <c r="F6" s="15" t="inlineStr"/>
      <c r="G6" s="15" t="inlineStr"/>
      <c r="H6" s="15">
        <f>IF(AND(ISNUMBER(E6),ISNUMBER(F6),ISNUMBER(G6)),E6*F6*G6,"")</f>
        <v/>
      </c>
      <c r="I6" s="12" t="inlineStr"/>
    </row>
    <row r="7" ht="32" customHeight="1">
      <c r="A7" s="12" t="inlineStr">
        <is>
          <t>Educateurs specialises, moniteurs educateurs, AES, AMP</t>
        </is>
      </c>
      <c r="B7" s="12" t="inlineStr">
        <is>
          <t>Intensite et temps de travail</t>
        </is>
      </c>
      <c r="C7" s="12" t="inlineStr">
        <is>
          <t>Multiplication des projets, des appels d'offres, des rapports d'activite</t>
        </is>
      </c>
      <c r="D7" s="12" t="inlineStr"/>
      <c r="E7" s="15" t="inlineStr"/>
      <c r="F7" s="15" t="inlineStr"/>
      <c r="G7" s="15" t="inlineStr"/>
      <c r="H7" s="15">
        <f>IF(AND(ISNUMBER(E7),ISNUMBER(F7),ISNUMBER(G7)),E7*F7*G7,"")</f>
        <v/>
      </c>
      <c r="I7" s="12" t="inlineStr"/>
    </row>
    <row r="8" ht="32" customHeight="1">
      <c r="A8" s="12" t="inlineStr">
        <is>
          <t>Educateurs specialises, moniteurs educateurs, AES, AMP</t>
        </is>
      </c>
      <c r="B8" s="12" t="inlineStr">
        <is>
          <t>Intensite et temps de travail</t>
        </is>
      </c>
      <c r="C8" s="12" t="inlineStr">
        <is>
          <t>Polyvalence imposee, melange des fonctions support et de terrain</t>
        </is>
      </c>
      <c r="D8" s="12" t="inlineStr"/>
      <c r="E8" s="15" t="inlineStr"/>
      <c r="F8" s="15" t="inlineStr"/>
      <c r="G8" s="15" t="inlineStr"/>
      <c r="H8" s="15">
        <f>IF(AND(ISNUMBER(E8),ISNUMBER(F8),ISNUMBER(G8)),E8*F8*G8,"")</f>
        <v/>
      </c>
      <c r="I8" s="12" t="inlineStr"/>
    </row>
    <row r="9" ht="32" customHeight="1">
      <c r="A9" s="12" t="inlineStr">
        <is>
          <t>Educateurs specialises, moniteurs educateurs, AES, AMP</t>
        </is>
      </c>
      <c r="B9" s="12" t="inlineStr">
        <is>
          <t>Exigences emotionnelles</t>
        </is>
      </c>
      <c r="C9" s="12" t="inlineStr">
        <is>
          <t>Confrontation a la souffrance sociale, a la precarite extreme, aux violences subies</t>
        </is>
      </c>
      <c r="D9" s="12" t="inlineStr"/>
      <c r="E9" s="15" t="inlineStr"/>
      <c r="F9" s="15" t="inlineStr"/>
      <c r="G9" s="15" t="inlineStr"/>
      <c r="H9" s="15">
        <f>IF(AND(ISNUMBER(E9),ISNUMBER(F9),ISNUMBER(G9)),E9*F9*G9,"")</f>
        <v/>
      </c>
      <c r="I9" s="12" t="inlineStr"/>
    </row>
    <row r="10" ht="32" customHeight="1">
      <c r="A10" s="12" t="inlineStr">
        <is>
          <t>Educateurs specialises, moniteurs educateurs, AES, AMP</t>
        </is>
      </c>
      <c r="B10" s="12" t="inlineStr">
        <is>
          <t>Exigences emotionnelles</t>
        </is>
      </c>
      <c r="C10" s="12" t="inlineStr">
        <is>
          <t>Accompagnement de publics traumatises ou en grande detresse</t>
        </is>
      </c>
      <c r="D10" s="12" t="inlineStr"/>
      <c r="E10" s="15" t="inlineStr"/>
      <c r="F10" s="15" t="inlineStr"/>
      <c r="G10" s="15" t="inlineStr"/>
      <c r="H10" s="15">
        <f>IF(AND(ISNUMBER(E10),ISNUMBER(F10),ISNUMBER(G10)),E10*F10*G10,"")</f>
        <v/>
      </c>
      <c r="I10" s="12" t="inlineStr"/>
    </row>
    <row r="11" ht="32" customHeight="1">
      <c r="A11" s="12" t="inlineStr">
        <is>
          <t>Educateurs specialises, moniteurs educateurs, AES, AMP</t>
        </is>
      </c>
      <c r="B11" s="12" t="inlineStr">
        <is>
          <t>Exigences emotionnelles</t>
        </is>
      </c>
      <c r="C11" s="12" t="inlineStr">
        <is>
          <t>Distance professionnelle difficile a tenir avec les beneficiaires</t>
        </is>
      </c>
      <c r="D11" s="12" t="inlineStr"/>
      <c r="E11" s="15" t="inlineStr"/>
      <c r="F11" s="15" t="inlineStr"/>
      <c r="G11" s="15" t="inlineStr"/>
      <c r="H11" s="15">
        <f>IF(AND(ISNUMBER(E11),ISNUMBER(F11),ISNUMBER(G11)),E11*F11*G11,"")</f>
        <v/>
      </c>
      <c r="I11" s="12" t="inlineStr"/>
    </row>
    <row r="12" ht="32" customHeight="1">
      <c r="A12" s="12" t="inlineStr">
        <is>
          <t>Educateurs specialises, moniteurs educateurs, AES, AMP</t>
        </is>
      </c>
      <c r="B12" s="12" t="inlineStr">
        <is>
          <t>Exigences emotionnelles</t>
        </is>
      </c>
      <c r="C12" s="12" t="inlineStr">
        <is>
          <t>Devoir de neutralite face a des situations injustes ou choquantes</t>
        </is>
      </c>
      <c r="D12" s="12" t="inlineStr"/>
      <c r="E12" s="15" t="inlineStr"/>
      <c r="F12" s="15" t="inlineStr"/>
      <c r="G12" s="15" t="inlineStr"/>
      <c r="H12" s="15">
        <f>IF(AND(ISNUMBER(E12),ISNUMBER(F12),ISNUMBER(G12)),E12*F12*G12,"")</f>
        <v/>
      </c>
      <c r="I12" s="12" t="inlineStr"/>
    </row>
    <row r="13" ht="32" customHeight="1">
      <c r="A13" s="12" t="inlineStr">
        <is>
          <t>Educateurs specialises, moniteurs educateurs, AES, AMP</t>
        </is>
      </c>
      <c r="B13" s="12" t="inlineStr">
        <is>
          <t>Exigences emotionnelles</t>
        </is>
      </c>
      <c r="C13" s="12" t="inlineStr">
        <is>
          <t>Risque de stress post-traumatique secondaire (compassion fatigue)</t>
        </is>
      </c>
      <c r="D13" s="12" t="inlineStr"/>
      <c r="E13" s="15" t="inlineStr"/>
      <c r="F13" s="15" t="inlineStr"/>
      <c r="G13" s="15" t="inlineStr"/>
      <c r="H13" s="15">
        <f>IF(AND(ISNUMBER(E13),ISNUMBER(F13),ISNUMBER(G13)),E13*F13*G13,"")</f>
        <v/>
      </c>
      <c r="I13" s="12" t="inlineStr"/>
    </row>
    <row r="14" ht="32" customHeight="1">
      <c r="A14" s="12" t="inlineStr">
        <is>
          <t>Educateurs specialises, moniteurs educateurs, AES, AMP</t>
        </is>
      </c>
      <c r="B14" s="12" t="inlineStr">
        <is>
          <t>Autonomie et marges de manoeuvre</t>
        </is>
      </c>
      <c r="C14" s="12" t="inlineStr">
        <is>
          <t>Cadres reglementaires et contractuels lourds (financeurs, tutelles)</t>
        </is>
      </c>
      <c r="D14" s="12" t="inlineStr"/>
      <c r="E14" s="15" t="inlineStr"/>
      <c r="F14" s="15" t="inlineStr"/>
      <c r="G14" s="15" t="inlineStr"/>
      <c r="H14" s="15">
        <f>IF(AND(ISNUMBER(E14),ISNUMBER(F14),ISNUMBER(G14)),E14*F14*G14,"")</f>
        <v/>
      </c>
      <c r="I14" s="12" t="inlineStr"/>
    </row>
    <row r="15" ht="32" customHeight="1">
      <c r="A15" s="12" t="inlineStr">
        <is>
          <t>Educateurs specialises, moniteurs educateurs, AES, AMP</t>
        </is>
      </c>
      <c r="B15" s="12" t="inlineStr">
        <is>
          <t>Autonomie et marges de manoeuvre</t>
        </is>
      </c>
      <c r="C15" s="12" t="inlineStr">
        <is>
          <t>Procedures administratives chronophages au detriment du travail social</t>
        </is>
      </c>
      <c r="D15" s="12" t="inlineStr"/>
      <c r="E15" s="15" t="inlineStr"/>
      <c r="F15" s="15" t="inlineStr"/>
      <c r="G15" s="15" t="inlineStr"/>
      <c r="H15" s="15">
        <f>IF(AND(ISNUMBER(E15),ISNUMBER(F15),ISNUMBER(G15)),E15*F15*G15,"")</f>
        <v/>
      </c>
      <c r="I15" s="12" t="inlineStr"/>
    </row>
    <row r="16" ht="32" customHeight="1">
      <c r="A16" s="12" t="inlineStr">
        <is>
          <t>Educateurs specialises, moniteurs educateurs, AES, AMP</t>
        </is>
      </c>
      <c r="B16" s="12" t="inlineStr">
        <is>
          <t>Autonomie et marges de manoeuvre</t>
        </is>
      </c>
      <c r="C16" s="12" t="inlineStr">
        <is>
          <t>Faible reconnaissance des marges d'initiative des travailleurs sociaux</t>
        </is>
      </c>
      <c r="D16" s="12" t="inlineStr"/>
      <c r="E16" s="15" t="inlineStr"/>
      <c r="F16" s="15" t="inlineStr"/>
      <c r="G16" s="15" t="inlineStr"/>
      <c r="H16" s="15">
        <f>IF(AND(ISNUMBER(E16),ISNUMBER(F16),ISNUMBER(G16)),E16*F16*G16,"")</f>
        <v/>
      </c>
      <c r="I16" s="12" t="inlineStr"/>
    </row>
    <row r="17" ht="32" customHeight="1">
      <c r="A17" s="12" t="inlineStr">
        <is>
          <t>Educateurs specialises, moniteurs educateurs, AES, AMP</t>
        </is>
      </c>
      <c r="B17" s="12" t="inlineStr">
        <is>
          <t>Autonomie et marges de manoeuvre</t>
        </is>
      </c>
      <c r="C17" s="12" t="inlineStr">
        <is>
          <t>Difficulte a peser sur les decisions strategiques de la structure</t>
        </is>
      </c>
      <c r="D17" s="12" t="inlineStr"/>
      <c r="E17" s="15" t="inlineStr"/>
      <c r="F17" s="15" t="inlineStr"/>
      <c r="G17" s="15" t="inlineStr"/>
      <c r="H17" s="15">
        <f>IF(AND(ISNUMBER(E17),ISNUMBER(F17),ISNUMBER(G17)),E17*F17*G17,"")</f>
        <v/>
      </c>
      <c r="I17" s="12" t="inlineStr"/>
    </row>
    <row r="18" ht="32" customHeight="1">
      <c r="A18" s="12" t="inlineStr">
        <is>
          <t>Educateurs specialises, moniteurs educateurs, AES, AMP</t>
        </is>
      </c>
      <c r="B18" s="12" t="inlineStr">
        <is>
          <t>Rapports sociaux et reconnaissance</t>
        </is>
      </c>
      <c r="C18" s="12" t="inlineStr">
        <is>
          <t>Tensions entre equipes de terrain et fonctions support</t>
        </is>
      </c>
      <c r="D18" s="12" t="inlineStr"/>
      <c r="E18" s="15" t="inlineStr"/>
      <c r="F18" s="15" t="inlineStr"/>
      <c r="G18" s="15" t="inlineStr"/>
      <c r="H18" s="15">
        <f>IF(AND(ISNUMBER(E18),ISNUMBER(F18),ISNUMBER(G18)),E18*F18*G18,"")</f>
        <v/>
      </c>
      <c r="I18" s="12" t="inlineStr"/>
    </row>
    <row r="19" ht="32" customHeight="1">
      <c r="A19" s="12" t="inlineStr">
        <is>
          <t>Educateurs specialises, moniteurs educateurs, AES, AMP</t>
        </is>
      </c>
      <c r="B19" s="12" t="inlineStr">
        <is>
          <t>Rapports sociaux et reconnaissance</t>
        </is>
      </c>
      <c r="C19" s="12" t="inlineStr">
        <is>
          <t>Reconnaissance institutionnelle faible (salaires bas, perspectives limitees)</t>
        </is>
      </c>
      <c r="D19" s="12" t="inlineStr"/>
      <c r="E19" s="15" t="inlineStr"/>
      <c r="F19" s="15" t="inlineStr"/>
      <c r="G19" s="15" t="inlineStr"/>
      <c r="H19" s="15">
        <f>IF(AND(ISNUMBER(E19),ISNUMBER(F19),ISNUMBER(G19)),E19*F19*G19,"")</f>
        <v/>
      </c>
      <c r="I19" s="12" t="inlineStr"/>
    </row>
    <row r="20" ht="32" customHeight="1">
      <c r="A20" s="12" t="inlineStr">
        <is>
          <t>Educateurs specialises, moniteurs educateurs, AES, AMP</t>
        </is>
      </c>
      <c r="B20" s="12" t="inlineStr">
        <is>
          <t>Rapports sociaux et reconnaissance</t>
        </is>
      </c>
      <c r="C20" s="12" t="inlineStr">
        <is>
          <t>Difficulte de la place du benevolat aux cotes du salariat</t>
        </is>
      </c>
      <c r="D20" s="12" t="inlineStr"/>
      <c r="E20" s="15" t="inlineStr"/>
      <c r="F20" s="15" t="inlineStr"/>
      <c r="G20" s="15" t="inlineStr"/>
      <c r="H20" s="15">
        <f>IF(AND(ISNUMBER(E20),ISNUMBER(F20),ISNUMBER(G20)),E20*F20*G20,"")</f>
        <v/>
      </c>
      <c r="I20" s="12" t="inlineStr"/>
    </row>
    <row r="21" ht="32" customHeight="1">
      <c r="A21" s="12" t="inlineStr">
        <is>
          <t>Educateurs specialises, moniteurs educateurs, AES, AMP</t>
        </is>
      </c>
      <c r="B21" s="12" t="inlineStr">
        <is>
          <t>Rapports sociaux et reconnaissance</t>
        </is>
      </c>
      <c r="C21" s="12" t="inlineStr">
        <is>
          <t>Conflits autour du projet associatif et des orientations strategiques</t>
        </is>
      </c>
      <c r="D21" s="12" t="inlineStr"/>
      <c r="E21" s="15" t="inlineStr"/>
      <c r="F21" s="15" t="inlineStr"/>
      <c r="G21" s="15" t="inlineStr"/>
      <c r="H21" s="15">
        <f>IF(AND(ISNUMBER(E21),ISNUMBER(F21),ISNUMBER(G21)),E21*F21*G21,"")</f>
        <v/>
      </c>
      <c r="I21" s="12" t="inlineStr"/>
    </row>
    <row r="22" ht="32" customHeight="1">
      <c r="A22" s="12" t="inlineStr">
        <is>
          <t>Educateurs specialises, moniteurs educateurs, AES, AMP</t>
        </is>
      </c>
      <c r="B22" s="12" t="inlineStr">
        <is>
          <t>Rapports sociaux et reconnaissance</t>
        </is>
      </c>
      <c r="C22" s="12" t="inlineStr">
        <is>
          <t>Isolement professionnel des intervenants a domicile ou en milieu ouvert</t>
        </is>
      </c>
      <c r="D22" s="12" t="inlineStr"/>
      <c r="E22" s="15" t="inlineStr"/>
      <c r="F22" s="15" t="inlineStr"/>
      <c r="G22" s="15" t="inlineStr"/>
      <c r="H22" s="15">
        <f>IF(AND(ISNUMBER(E22),ISNUMBER(F22),ISNUMBER(G22)),E22*F22*G22,"")</f>
        <v/>
      </c>
      <c r="I22" s="12" t="inlineStr"/>
    </row>
    <row r="23" ht="32" customHeight="1">
      <c r="A23" s="12" t="inlineStr">
        <is>
          <t>Educateurs specialises, moniteurs educateurs, AES, AMP</t>
        </is>
      </c>
      <c r="B23" s="12" t="inlineStr">
        <is>
          <t>Conflits de valeurs et qualite empechee</t>
        </is>
      </c>
      <c r="C23" s="12" t="inlineStr">
        <is>
          <t>Tension entre projet associatif et logique gestionnaire imposee par les financeurs</t>
        </is>
      </c>
      <c r="D23" s="12" t="inlineStr"/>
      <c r="E23" s="15" t="inlineStr"/>
      <c r="F23" s="15" t="inlineStr"/>
      <c r="G23" s="15" t="inlineStr"/>
      <c r="H23" s="15">
        <f>IF(AND(ISNUMBER(E23),ISNUMBER(F23),ISNUMBER(G23)),E23*F23*G23,"")</f>
        <v/>
      </c>
      <c r="I23" s="12" t="inlineStr"/>
    </row>
    <row r="24" ht="32" customHeight="1">
      <c r="A24" s="12" t="inlineStr">
        <is>
          <t>Educateurs specialises, moniteurs educateurs, AES, AMP</t>
        </is>
      </c>
      <c r="B24" s="12" t="inlineStr">
        <is>
          <t>Conflits de valeurs et qualite empechee</t>
        </is>
      </c>
      <c r="C24" s="12" t="inlineStr">
        <is>
          <t>Sentiment de trahir les valeurs fondatrices quand les moyens manquent</t>
        </is>
      </c>
      <c r="D24" s="12" t="inlineStr"/>
      <c r="E24" s="15" t="inlineStr"/>
      <c r="F24" s="15" t="inlineStr"/>
      <c r="G24" s="15" t="inlineStr"/>
      <c r="H24" s="15">
        <f>IF(AND(ISNUMBER(E24),ISNUMBER(F24),ISNUMBER(G24)),E24*F24*G24,"")</f>
        <v/>
      </c>
      <c r="I24" s="12" t="inlineStr"/>
    </row>
    <row r="25" ht="32" customHeight="1">
      <c r="A25" s="12" t="inlineStr">
        <is>
          <t>Educateurs specialises, moniteurs educateurs, AES, AMP</t>
        </is>
      </c>
      <c r="B25" s="12" t="inlineStr">
        <is>
          <t>Conflits de valeurs et qualite empechee</t>
        </is>
      </c>
      <c r="C25" s="12" t="inlineStr">
        <is>
          <t>Difficulte a accompagner des personnes dont les besoins depassent les ressources</t>
        </is>
      </c>
      <c r="D25" s="12" t="inlineStr"/>
      <c r="E25" s="15" t="inlineStr"/>
      <c r="F25" s="15" t="inlineStr"/>
      <c r="G25" s="15" t="inlineStr"/>
      <c r="H25" s="15">
        <f>IF(AND(ISNUMBER(E25),ISNUMBER(F25),ISNUMBER(G25)),E25*F25*G25,"")</f>
        <v/>
      </c>
      <c r="I25" s="12" t="inlineStr"/>
    </row>
    <row r="26" ht="32" customHeight="1">
      <c r="A26" s="12" t="inlineStr">
        <is>
          <t>Educateurs specialises, moniteurs educateurs, AES, AMP</t>
        </is>
      </c>
      <c r="B26" s="12" t="inlineStr">
        <is>
          <t>Conflits de valeurs et qualite empechee</t>
        </is>
      </c>
      <c r="C26" s="12" t="inlineStr">
        <is>
          <t>Conflit entre individualisation de l'accompagnement et standardisation des dispositifs</t>
        </is>
      </c>
      <c r="D26" s="12" t="inlineStr"/>
      <c r="E26" s="15" t="inlineStr"/>
      <c r="F26" s="15" t="inlineStr"/>
      <c r="G26" s="15" t="inlineStr"/>
      <c r="H26" s="15">
        <f>IF(AND(ISNUMBER(E26),ISNUMBER(F26),ISNUMBER(G26)),E26*F26*G26,"")</f>
        <v/>
      </c>
      <c r="I26" s="12" t="inlineStr"/>
    </row>
    <row r="27" ht="32" customHeight="1">
      <c r="A27" s="12" t="inlineStr">
        <is>
          <t>Educateurs specialises, moniteurs educateurs, AES, AMP</t>
        </is>
      </c>
      <c r="B27" s="12" t="inlineStr">
        <is>
          <t>Conflits de valeurs et qualite empechee</t>
        </is>
      </c>
      <c r="C27" s="12" t="inlineStr">
        <is>
          <t>Ethique professionnelle face aux injonctions de resultat des financeurs</t>
        </is>
      </c>
      <c r="D27" s="12" t="inlineStr"/>
      <c r="E27" s="15" t="inlineStr"/>
      <c r="F27" s="15" t="inlineStr"/>
      <c r="G27" s="15" t="inlineStr"/>
      <c r="H27" s="15">
        <f>IF(AND(ISNUMBER(E27),ISNUMBER(F27),ISNUMBER(G27)),E27*F27*G27,"")</f>
        <v/>
      </c>
      <c r="I27" s="12" t="inlineStr"/>
    </row>
    <row r="28" ht="32" customHeight="1">
      <c r="A28" s="12" t="inlineStr">
        <is>
          <t>Educateurs specialises, moniteurs educateurs, AES, AMP</t>
        </is>
      </c>
      <c r="B28" s="12" t="inlineStr">
        <is>
          <t>Insecurite de la situation de travail</t>
        </is>
      </c>
      <c r="C28" s="12" t="inlineStr">
        <is>
          <t>Precarite des financements publics (annualite, appels a projets, conventions courtes)</t>
        </is>
      </c>
      <c r="D28" s="12" t="inlineStr"/>
      <c r="E28" s="15" t="inlineStr"/>
      <c r="F28" s="15" t="inlineStr"/>
      <c r="G28" s="15" t="inlineStr"/>
      <c r="H28" s="15">
        <f>IF(AND(ISNUMBER(E28),ISNUMBER(F28),ISNUMBER(G28)),E28*F28*G28,"")</f>
        <v/>
      </c>
      <c r="I28" s="12" t="inlineStr"/>
    </row>
    <row r="29" ht="32" customHeight="1">
      <c r="A29" s="12" t="inlineStr">
        <is>
          <t>Educateurs specialises, moniteurs educateurs, AES, AMP</t>
        </is>
      </c>
      <c r="B29" s="12" t="inlineStr">
        <is>
          <t>Insecurite de la situation de travail</t>
        </is>
      </c>
      <c r="C29" s="12" t="inlineStr">
        <is>
          <t>Volatilite des emplois aides et des dispositifs d'insertion</t>
        </is>
      </c>
      <c r="D29" s="12" t="inlineStr"/>
      <c r="E29" s="15" t="inlineStr"/>
      <c r="F29" s="15" t="inlineStr"/>
      <c r="G29" s="15" t="inlineStr"/>
      <c r="H29" s="15">
        <f>IF(AND(ISNUMBER(E29),ISNUMBER(F29),ISNUMBER(G29)),E29*F29*G29,"")</f>
        <v/>
      </c>
      <c r="I29" s="12" t="inlineStr"/>
    </row>
    <row r="30" ht="32" customHeight="1">
      <c r="A30" s="12" t="inlineStr">
        <is>
          <t>Educateurs specialises, moniteurs educateurs, AES, AMP</t>
        </is>
      </c>
      <c r="B30" s="12" t="inlineStr">
        <is>
          <t>Insecurite de la situation de travail</t>
        </is>
      </c>
      <c r="C30" s="12" t="inlineStr">
        <is>
          <t>Restructurations frequentes liees aux fusions associatives</t>
        </is>
      </c>
      <c r="D30" s="12" t="inlineStr"/>
      <c r="E30" s="15" t="inlineStr"/>
      <c r="F30" s="15" t="inlineStr"/>
      <c r="G30" s="15" t="inlineStr"/>
      <c r="H30" s="15">
        <f>IF(AND(ISNUMBER(E30),ISNUMBER(F30),ISNUMBER(G30)),E30*F30*G30,"")</f>
        <v/>
      </c>
      <c r="I30" s="12" t="inlineStr"/>
    </row>
    <row r="31" ht="32" customHeight="1">
      <c r="A31" s="12" t="inlineStr">
        <is>
          <t>Educateurs specialises, moniteurs educateurs, AES, AMP</t>
        </is>
      </c>
      <c r="B31" s="12" t="inlineStr">
        <is>
          <t>Insecurite de la situation de travail</t>
        </is>
      </c>
      <c r="C31" s="12" t="inlineStr">
        <is>
          <t>Difficulte de recrutement et perte de competences experimentees</t>
        </is>
      </c>
      <c r="D31" s="12" t="inlineStr"/>
      <c r="E31" s="15" t="inlineStr"/>
      <c r="F31" s="15" t="inlineStr"/>
      <c r="G31" s="15" t="inlineStr"/>
      <c r="H31" s="15">
        <f>IF(AND(ISNUMBER(E31),ISNUMBER(F31),ISNUMBER(G31)),E31*F31*G31,"")</f>
        <v/>
      </c>
      <c r="I31" s="12" t="inlineStr"/>
    </row>
    <row r="32" ht="32" customHeight="1">
      <c r="A32" s="12" t="inlineStr">
        <is>
          <t>Educateurs specialises, moniteurs educateurs, AES, AMP</t>
        </is>
      </c>
      <c r="B32" s="12" t="inlineStr">
        <is>
          <t>Insecurite de la situation de travail</t>
        </is>
      </c>
      <c r="C32" s="12" t="inlineStr">
        <is>
          <t>Risques specifiques pour le personnel en mission humanitaire (securite, sante)</t>
        </is>
      </c>
      <c r="D32" s="12" t="inlineStr"/>
      <c r="E32" s="15" t="inlineStr"/>
      <c r="F32" s="15" t="inlineStr"/>
      <c r="G32" s="15" t="inlineStr"/>
      <c r="H32" s="15">
        <f>IF(AND(ISNUMBER(E32),ISNUMBER(F32),ISNUMBER(G32)),E32*F32*G32,"")</f>
        <v/>
      </c>
      <c r="I32" s="12" t="inlineStr"/>
    </row>
    <row r="33" ht="32" customHeight="1">
      <c r="A33" s="12" t="inlineStr">
        <is>
          <t>Travailleurs sociaux (assistants de service social, CESF)</t>
        </is>
      </c>
      <c r="B33" s="12" t="inlineStr">
        <is>
          <t>Intensite et temps de travail</t>
        </is>
      </c>
      <c r="C33" s="12" t="inlineStr">
        <is>
          <t>Charge emotionnelle et cognitive demultipliee par la complexite des situations rencontrees</t>
        </is>
      </c>
      <c r="D33" s="12" t="inlineStr"/>
      <c r="E33" s="15" t="inlineStr"/>
      <c r="F33" s="15" t="inlineStr"/>
      <c r="G33" s="15" t="inlineStr"/>
      <c r="H33" s="15">
        <f>IF(AND(ISNUMBER(E33),ISNUMBER(F33),ISNUMBER(G33)),E33*F33*G33,"")</f>
        <v/>
      </c>
      <c r="I33" s="12" t="inlineStr"/>
    </row>
    <row r="34" ht="32" customHeight="1">
      <c r="A34" s="12" t="inlineStr">
        <is>
          <t>Travailleurs sociaux (assistants de service social, CESF)</t>
        </is>
      </c>
      <c r="B34" s="12" t="inlineStr">
        <is>
          <t>Intensite et temps de travail</t>
        </is>
      </c>
      <c r="C34" s="12" t="inlineStr">
        <is>
          <t>Sous-effectif chronique lie a la contrainte budgetaire des financements publics</t>
        </is>
      </c>
      <c r="D34" s="12" t="inlineStr"/>
      <c r="E34" s="15" t="inlineStr"/>
      <c r="F34" s="15" t="inlineStr"/>
      <c r="G34" s="15" t="inlineStr"/>
      <c r="H34" s="15">
        <f>IF(AND(ISNUMBER(E34),ISNUMBER(F34),ISNUMBER(G34)),E34*F34*G34,"")</f>
        <v/>
      </c>
      <c r="I34" s="12" t="inlineStr"/>
    </row>
    <row r="35" ht="32" customHeight="1">
      <c r="A35" s="12" t="inlineStr">
        <is>
          <t>Travailleurs sociaux (assistants de service social, CESF)</t>
        </is>
      </c>
      <c r="B35" s="12" t="inlineStr">
        <is>
          <t>Intensite et temps de travail</t>
        </is>
      </c>
      <c r="C35" s="12" t="inlineStr">
        <is>
          <t>Multiplication des projets, des appels d'offres, des rapports d'activite</t>
        </is>
      </c>
      <c r="D35" s="12" t="inlineStr"/>
      <c r="E35" s="15" t="inlineStr"/>
      <c r="F35" s="15" t="inlineStr"/>
      <c r="G35" s="15" t="inlineStr"/>
      <c r="H35" s="15">
        <f>IF(AND(ISNUMBER(E35),ISNUMBER(F35),ISNUMBER(G35)),E35*F35*G35,"")</f>
        <v/>
      </c>
      <c r="I35" s="12" t="inlineStr"/>
    </row>
    <row r="36" ht="32" customHeight="1">
      <c r="A36" s="12" t="inlineStr">
        <is>
          <t>Travailleurs sociaux (assistants de service social, CESF)</t>
        </is>
      </c>
      <c r="B36" s="12" t="inlineStr">
        <is>
          <t>Intensite et temps de travail</t>
        </is>
      </c>
      <c r="C36" s="12" t="inlineStr">
        <is>
          <t>Polyvalence imposee, melange des fonctions support et de terrain</t>
        </is>
      </c>
      <c r="D36" s="12" t="inlineStr"/>
      <c r="E36" s="15" t="inlineStr"/>
      <c r="F36" s="15" t="inlineStr"/>
      <c r="G36" s="15" t="inlineStr"/>
      <c r="H36" s="15">
        <f>IF(AND(ISNUMBER(E36),ISNUMBER(F36),ISNUMBER(G36)),E36*F36*G36,"")</f>
        <v/>
      </c>
      <c r="I36" s="12" t="inlineStr"/>
    </row>
    <row r="37" ht="32" customHeight="1">
      <c r="A37" s="12" t="inlineStr">
        <is>
          <t>Travailleurs sociaux (assistants de service social, CESF)</t>
        </is>
      </c>
      <c r="B37" s="12" t="inlineStr">
        <is>
          <t>Exigences emotionnelles</t>
        </is>
      </c>
      <c r="C37" s="12" t="inlineStr">
        <is>
          <t>Confrontation a la souffrance sociale, a la precarite extreme, aux violences subies</t>
        </is>
      </c>
      <c r="D37" s="12" t="inlineStr"/>
      <c r="E37" s="15" t="inlineStr"/>
      <c r="F37" s="15" t="inlineStr"/>
      <c r="G37" s="15" t="inlineStr"/>
      <c r="H37" s="15">
        <f>IF(AND(ISNUMBER(E37),ISNUMBER(F37),ISNUMBER(G37)),E37*F37*G37,"")</f>
        <v/>
      </c>
      <c r="I37" s="12" t="inlineStr"/>
    </row>
    <row r="38" ht="32" customHeight="1">
      <c r="A38" s="12" t="inlineStr">
        <is>
          <t>Travailleurs sociaux (assistants de service social, CESF)</t>
        </is>
      </c>
      <c r="B38" s="12" t="inlineStr">
        <is>
          <t>Exigences emotionnelles</t>
        </is>
      </c>
      <c r="C38" s="12" t="inlineStr">
        <is>
          <t>Accompagnement de publics traumatises ou en grande detresse</t>
        </is>
      </c>
      <c r="D38" s="12" t="inlineStr"/>
      <c r="E38" s="15" t="inlineStr"/>
      <c r="F38" s="15" t="inlineStr"/>
      <c r="G38" s="15" t="inlineStr"/>
      <c r="H38" s="15">
        <f>IF(AND(ISNUMBER(E38),ISNUMBER(F38),ISNUMBER(G38)),E38*F38*G38,"")</f>
        <v/>
      </c>
      <c r="I38" s="12" t="inlineStr"/>
    </row>
    <row r="39" ht="32" customHeight="1">
      <c r="A39" s="12" t="inlineStr">
        <is>
          <t>Travailleurs sociaux (assistants de service social, CESF)</t>
        </is>
      </c>
      <c r="B39" s="12" t="inlineStr">
        <is>
          <t>Exigences emotionnelles</t>
        </is>
      </c>
      <c r="C39" s="12" t="inlineStr">
        <is>
          <t>Distance professionnelle difficile a tenir avec les beneficiaires</t>
        </is>
      </c>
      <c r="D39" s="12" t="inlineStr"/>
      <c r="E39" s="15" t="inlineStr"/>
      <c r="F39" s="15" t="inlineStr"/>
      <c r="G39" s="15" t="inlineStr"/>
      <c r="H39" s="15">
        <f>IF(AND(ISNUMBER(E39),ISNUMBER(F39),ISNUMBER(G39)),E39*F39*G39,"")</f>
        <v/>
      </c>
      <c r="I39" s="12" t="inlineStr"/>
    </row>
    <row r="40" ht="32" customHeight="1">
      <c r="A40" s="12" t="inlineStr">
        <is>
          <t>Travailleurs sociaux (assistants de service social, CESF)</t>
        </is>
      </c>
      <c r="B40" s="12" t="inlineStr">
        <is>
          <t>Exigences emotionnelles</t>
        </is>
      </c>
      <c r="C40" s="12" t="inlineStr">
        <is>
          <t>Devoir de neutralite face a des situations injustes ou choquantes</t>
        </is>
      </c>
      <c r="D40" s="12" t="inlineStr"/>
      <c r="E40" s="15" t="inlineStr"/>
      <c r="F40" s="15" t="inlineStr"/>
      <c r="G40" s="15" t="inlineStr"/>
      <c r="H40" s="15">
        <f>IF(AND(ISNUMBER(E40),ISNUMBER(F40),ISNUMBER(G40)),E40*F40*G40,"")</f>
        <v/>
      </c>
      <c r="I40" s="12" t="inlineStr"/>
    </row>
    <row r="41" ht="32" customHeight="1">
      <c r="A41" s="12" t="inlineStr">
        <is>
          <t>Travailleurs sociaux (assistants de service social, CESF)</t>
        </is>
      </c>
      <c r="B41" s="12" t="inlineStr">
        <is>
          <t>Exigences emotionnelles</t>
        </is>
      </c>
      <c r="C41" s="12" t="inlineStr">
        <is>
          <t>Risque de stress post-traumatique secondaire (compassion fatigue)</t>
        </is>
      </c>
      <c r="D41" s="12" t="inlineStr"/>
      <c r="E41" s="15" t="inlineStr"/>
      <c r="F41" s="15" t="inlineStr"/>
      <c r="G41" s="15" t="inlineStr"/>
      <c r="H41" s="15">
        <f>IF(AND(ISNUMBER(E41),ISNUMBER(F41),ISNUMBER(G41)),E41*F41*G41,"")</f>
        <v/>
      </c>
      <c r="I41" s="12" t="inlineStr"/>
    </row>
    <row r="42" ht="32" customHeight="1">
      <c r="A42" s="12" t="inlineStr">
        <is>
          <t>Travailleurs sociaux (assistants de service social, CESF)</t>
        </is>
      </c>
      <c r="B42" s="12" t="inlineStr">
        <is>
          <t>Autonomie et marges de manoeuvre</t>
        </is>
      </c>
      <c r="C42" s="12" t="inlineStr">
        <is>
          <t>Cadres reglementaires et contractuels lourds (financeurs, tutelles)</t>
        </is>
      </c>
      <c r="D42" s="12" t="inlineStr"/>
      <c r="E42" s="15" t="inlineStr"/>
      <c r="F42" s="15" t="inlineStr"/>
      <c r="G42" s="15" t="inlineStr"/>
      <c r="H42" s="15">
        <f>IF(AND(ISNUMBER(E42),ISNUMBER(F42),ISNUMBER(G42)),E42*F42*G42,"")</f>
        <v/>
      </c>
      <c r="I42" s="12" t="inlineStr"/>
    </row>
    <row r="43" ht="32" customHeight="1">
      <c r="A43" s="12" t="inlineStr">
        <is>
          <t>Travailleurs sociaux (assistants de service social, CESF)</t>
        </is>
      </c>
      <c r="B43" s="12" t="inlineStr">
        <is>
          <t>Autonomie et marges de manoeuvre</t>
        </is>
      </c>
      <c r="C43" s="12" t="inlineStr">
        <is>
          <t>Procedures administratives chronophages au detriment du travail social</t>
        </is>
      </c>
      <c r="D43" s="12" t="inlineStr"/>
      <c r="E43" s="15" t="inlineStr"/>
      <c r="F43" s="15" t="inlineStr"/>
      <c r="G43" s="15" t="inlineStr"/>
      <c r="H43" s="15">
        <f>IF(AND(ISNUMBER(E43),ISNUMBER(F43),ISNUMBER(G43)),E43*F43*G43,"")</f>
        <v/>
      </c>
      <c r="I43" s="12" t="inlineStr"/>
    </row>
    <row r="44" ht="32" customHeight="1">
      <c r="A44" s="12" t="inlineStr">
        <is>
          <t>Travailleurs sociaux (assistants de service social, CESF)</t>
        </is>
      </c>
      <c r="B44" s="12" t="inlineStr">
        <is>
          <t>Autonomie et marges de manoeuvre</t>
        </is>
      </c>
      <c r="C44" s="12" t="inlineStr">
        <is>
          <t>Faible reconnaissance des marges d'initiative des travailleurs sociaux</t>
        </is>
      </c>
      <c r="D44" s="12" t="inlineStr"/>
      <c r="E44" s="15" t="inlineStr"/>
      <c r="F44" s="15" t="inlineStr"/>
      <c r="G44" s="15" t="inlineStr"/>
      <c r="H44" s="15">
        <f>IF(AND(ISNUMBER(E44),ISNUMBER(F44),ISNUMBER(G44)),E44*F44*G44,"")</f>
        <v/>
      </c>
      <c r="I44" s="12" t="inlineStr"/>
    </row>
    <row r="45" ht="32" customHeight="1">
      <c r="A45" s="12" t="inlineStr">
        <is>
          <t>Travailleurs sociaux (assistants de service social, CESF)</t>
        </is>
      </c>
      <c r="B45" s="12" t="inlineStr">
        <is>
          <t>Autonomie et marges de manoeuvre</t>
        </is>
      </c>
      <c r="C45" s="12" t="inlineStr">
        <is>
          <t>Difficulte a peser sur les decisions strategiques de la structure</t>
        </is>
      </c>
      <c r="D45" s="12" t="inlineStr"/>
      <c r="E45" s="15" t="inlineStr"/>
      <c r="F45" s="15" t="inlineStr"/>
      <c r="G45" s="15" t="inlineStr"/>
      <c r="H45" s="15">
        <f>IF(AND(ISNUMBER(E45),ISNUMBER(F45),ISNUMBER(G45)),E45*F45*G45,"")</f>
        <v/>
      </c>
      <c r="I45" s="12" t="inlineStr"/>
    </row>
    <row r="46" ht="32" customHeight="1">
      <c r="A46" s="12" t="inlineStr">
        <is>
          <t>Travailleurs sociaux (assistants de service social, CESF)</t>
        </is>
      </c>
      <c r="B46" s="12" t="inlineStr">
        <is>
          <t>Rapports sociaux et reconnaissance</t>
        </is>
      </c>
      <c r="C46" s="12" t="inlineStr">
        <is>
          <t>Tensions entre equipes de terrain et fonctions support</t>
        </is>
      </c>
      <c r="D46" s="12" t="inlineStr"/>
      <c r="E46" s="15" t="inlineStr"/>
      <c r="F46" s="15" t="inlineStr"/>
      <c r="G46" s="15" t="inlineStr"/>
      <c r="H46" s="15">
        <f>IF(AND(ISNUMBER(E46),ISNUMBER(F46),ISNUMBER(G46)),E46*F46*G46,"")</f>
        <v/>
      </c>
      <c r="I46" s="12" t="inlineStr"/>
    </row>
    <row r="47" ht="32" customHeight="1">
      <c r="A47" s="12" t="inlineStr">
        <is>
          <t>Travailleurs sociaux (assistants de service social, CESF)</t>
        </is>
      </c>
      <c r="B47" s="12" t="inlineStr">
        <is>
          <t>Rapports sociaux et reconnaissance</t>
        </is>
      </c>
      <c r="C47" s="12" t="inlineStr">
        <is>
          <t>Reconnaissance institutionnelle faible (salaires bas, perspectives limitees)</t>
        </is>
      </c>
      <c r="D47" s="12" t="inlineStr"/>
      <c r="E47" s="15" t="inlineStr"/>
      <c r="F47" s="15" t="inlineStr"/>
      <c r="G47" s="15" t="inlineStr"/>
      <c r="H47" s="15">
        <f>IF(AND(ISNUMBER(E47),ISNUMBER(F47),ISNUMBER(G47)),E47*F47*G47,"")</f>
        <v/>
      </c>
      <c r="I47" s="12" t="inlineStr"/>
    </row>
    <row r="48" ht="32" customHeight="1">
      <c r="A48" s="12" t="inlineStr">
        <is>
          <t>Travailleurs sociaux (assistants de service social, CESF)</t>
        </is>
      </c>
      <c r="B48" s="12" t="inlineStr">
        <is>
          <t>Rapports sociaux et reconnaissance</t>
        </is>
      </c>
      <c r="C48" s="12" t="inlineStr">
        <is>
          <t>Difficulte de la place du benevolat aux cotes du salariat</t>
        </is>
      </c>
      <c r="D48" s="12" t="inlineStr"/>
      <c r="E48" s="15" t="inlineStr"/>
      <c r="F48" s="15" t="inlineStr"/>
      <c r="G48" s="15" t="inlineStr"/>
      <c r="H48" s="15">
        <f>IF(AND(ISNUMBER(E48),ISNUMBER(F48),ISNUMBER(G48)),E48*F48*G48,"")</f>
        <v/>
      </c>
      <c r="I48" s="12" t="inlineStr"/>
    </row>
    <row r="49" ht="32" customHeight="1">
      <c r="A49" s="12" t="inlineStr">
        <is>
          <t>Travailleurs sociaux (assistants de service social, CESF)</t>
        </is>
      </c>
      <c r="B49" s="12" t="inlineStr">
        <is>
          <t>Rapports sociaux et reconnaissance</t>
        </is>
      </c>
      <c r="C49" s="12" t="inlineStr">
        <is>
          <t>Conflits autour du projet associatif et des orientations strategiques</t>
        </is>
      </c>
      <c r="D49" s="12" t="inlineStr"/>
      <c r="E49" s="15" t="inlineStr"/>
      <c r="F49" s="15" t="inlineStr"/>
      <c r="G49" s="15" t="inlineStr"/>
      <c r="H49" s="15">
        <f>IF(AND(ISNUMBER(E49),ISNUMBER(F49),ISNUMBER(G49)),E49*F49*G49,"")</f>
        <v/>
      </c>
      <c r="I49" s="12" t="inlineStr"/>
    </row>
    <row r="50" ht="32" customHeight="1">
      <c r="A50" s="12" t="inlineStr">
        <is>
          <t>Travailleurs sociaux (assistants de service social, CESF)</t>
        </is>
      </c>
      <c r="B50" s="12" t="inlineStr">
        <is>
          <t>Rapports sociaux et reconnaissance</t>
        </is>
      </c>
      <c r="C50" s="12" t="inlineStr">
        <is>
          <t>Isolement professionnel des intervenants a domicile ou en milieu ouvert</t>
        </is>
      </c>
      <c r="D50" s="12" t="inlineStr"/>
      <c r="E50" s="15" t="inlineStr"/>
      <c r="F50" s="15" t="inlineStr"/>
      <c r="G50" s="15" t="inlineStr"/>
      <c r="H50" s="15">
        <f>IF(AND(ISNUMBER(E50),ISNUMBER(F50),ISNUMBER(G50)),E50*F50*G50,"")</f>
        <v/>
      </c>
      <c r="I50" s="12" t="inlineStr"/>
    </row>
    <row r="51" ht="32" customHeight="1">
      <c r="A51" s="12" t="inlineStr">
        <is>
          <t>Travailleurs sociaux (assistants de service social, CESF)</t>
        </is>
      </c>
      <c r="B51" s="12" t="inlineStr">
        <is>
          <t>Conflits de valeurs et qualite empechee</t>
        </is>
      </c>
      <c r="C51" s="12" t="inlineStr">
        <is>
          <t>Tension entre projet associatif et logique gestionnaire imposee par les financeurs</t>
        </is>
      </c>
      <c r="D51" s="12" t="inlineStr"/>
      <c r="E51" s="15" t="inlineStr"/>
      <c r="F51" s="15" t="inlineStr"/>
      <c r="G51" s="15" t="inlineStr"/>
      <c r="H51" s="15">
        <f>IF(AND(ISNUMBER(E51),ISNUMBER(F51),ISNUMBER(G51)),E51*F51*G51,"")</f>
        <v/>
      </c>
      <c r="I51" s="12" t="inlineStr"/>
    </row>
    <row r="52" ht="32" customHeight="1">
      <c r="A52" s="12" t="inlineStr">
        <is>
          <t>Travailleurs sociaux (assistants de service social, CESF)</t>
        </is>
      </c>
      <c r="B52" s="12" t="inlineStr">
        <is>
          <t>Conflits de valeurs et qualite empechee</t>
        </is>
      </c>
      <c r="C52" s="12" t="inlineStr">
        <is>
          <t>Sentiment de trahir les valeurs fondatrices quand les moyens manquent</t>
        </is>
      </c>
      <c r="D52" s="12" t="inlineStr"/>
      <c r="E52" s="15" t="inlineStr"/>
      <c r="F52" s="15" t="inlineStr"/>
      <c r="G52" s="15" t="inlineStr"/>
      <c r="H52" s="15">
        <f>IF(AND(ISNUMBER(E52),ISNUMBER(F52),ISNUMBER(G52)),E52*F52*G52,"")</f>
        <v/>
      </c>
      <c r="I52" s="12" t="inlineStr"/>
    </row>
    <row r="53" ht="32" customHeight="1">
      <c r="A53" s="12" t="inlineStr">
        <is>
          <t>Travailleurs sociaux (assistants de service social, CESF)</t>
        </is>
      </c>
      <c r="B53" s="12" t="inlineStr">
        <is>
          <t>Conflits de valeurs et qualite empechee</t>
        </is>
      </c>
      <c r="C53" s="12" t="inlineStr">
        <is>
          <t>Difficulte a accompagner des personnes dont les besoins depassent les ressources</t>
        </is>
      </c>
      <c r="D53" s="12" t="inlineStr"/>
      <c r="E53" s="15" t="inlineStr"/>
      <c r="F53" s="15" t="inlineStr"/>
      <c r="G53" s="15" t="inlineStr"/>
      <c r="H53" s="15">
        <f>IF(AND(ISNUMBER(E53),ISNUMBER(F53),ISNUMBER(G53)),E53*F53*G53,"")</f>
        <v/>
      </c>
      <c r="I53" s="12" t="inlineStr"/>
    </row>
    <row r="54" ht="32" customHeight="1">
      <c r="A54" s="12" t="inlineStr">
        <is>
          <t>Travailleurs sociaux (assistants de service social, CESF)</t>
        </is>
      </c>
      <c r="B54" s="12" t="inlineStr">
        <is>
          <t>Conflits de valeurs et qualite empechee</t>
        </is>
      </c>
      <c r="C54" s="12" t="inlineStr">
        <is>
          <t>Conflit entre individualisation de l'accompagnement et standardisation des dispositifs</t>
        </is>
      </c>
      <c r="D54" s="12" t="inlineStr"/>
      <c r="E54" s="15" t="inlineStr"/>
      <c r="F54" s="15" t="inlineStr"/>
      <c r="G54" s="15" t="inlineStr"/>
      <c r="H54" s="15">
        <f>IF(AND(ISNUMBER(E54),ISNUMBER(F54),ISNUMBER(G54)),E54*F54*G54,"")</f>
        <v/>
      </c>
      <c r="I54" s="12" t="inlineStr"/>
    </row>
    <row r="55" ht="32" customHeight="1">
      <c r="A55" s="12" t="inlineStr">
        <is>
          <t>Travailleurs sociaux (assistants de service social, CESF)</t>
        </is>
      </c>
      <c r="B55" s="12" t="inlineStr">
        <is>
          <t>Conflits de valeurs et qualite empechee</t>
        </is>
      </c>
      <c r="C55" s="12" t="inlineStr">
        <is>
          <t>Ethique professionnelle face aux injonctions de resultat des financeurs</t>
        </is>
      </c>
      <c r="D55" s="12" t="inlineStr"/>
      <c r="E55" s="15" t="inlineStr"/>
      <c r="F55" s="15" t="inlineStr"/>
      <c r="G55" s="15" t="inlineStr"/>
      <c r="H55" s="15">
        <f>IF(AND(ISNUMBER(E55),ISNUMBER(F55),ISNUMBER(G55)),E55*F55*G55,"")</f>
        <v/>
      </c>
      <c r="I55" s="12" t="inlineStr"/>
    </row>
    <row r="56" ht="32" customHeight="1">
      <c r="A56" s="12" t="inlineStr">
        <is>
          <t>Travailleurs sociaux (assistants de service social, CESF)</t>
        </is>
      </c>
      <c r="B56" s="12" t="inlineStr">
        <is>
          <t>Insecurite de la situation de travail</t>
        </is>
      </c>
      <c r="C56" s="12" t="inlineStr">
        <is>
          <t>Precarite des financements publics (annualite, appels a projets, conventions courtes)</t>
        </is>
      </c>
      <c r="D56" s="12" t="inlineStr"/>
      <c r="E56" s="15" t="inlineStr"/>
      <c r="F56" s="15" t="inlineStr"/>
      <c r="G56" s="15" t="inlineStr"/>
      <c r="H56" s="15">
        <f>IF(AND(ISNUMBER(E56),ISNUMBER(F56),ISNUMBER(G56)),E56*F56*G56,"")</f>
        <v/>
      </c>
      <c r="I56" s="12" t="inlineStr"/>
    </row>
    <row r="57" ht="32" customHeight="1">
      <c r="A57" s="12" t="inlineStr">
        <is>
          <t>Travailleurs sociaux (assistants de service social, CESF)</t>
        </is>
      </c>
      <c r="B57" s="12" t="inlineStr">
        <is>
          <t>Insecurite de la situation de travail</t>
        </is>
      </c>
      <c r="C57" s="12" t="inlineStr">
        <is>
          <t>Volatilite des emplois aides et des dispositifs d'insertion</t>
        </is>
      </c>
      <c r="D57" s="12" t="inlineStr"/>
      <c r="E57" s="15" t="inlineStr"/>
      <c r="F57" s="15" t="inlineStr"/>
      <c r="G57" s="15" t="inlineStr"/>
      <c r="H57" s="15">
        <f>IF(AND(ISNUMBER(E57),ISNUMBER(F57),ISNUMBER(G57)),E57*F57*G57,"")</f>
        <v/>
      </c>
      <c r="I57" s="12" t="inlineStr"/>
    </row>
    <row r="58" ht="32" customHeight="1">
      <c r="A58" s="12" t="inlineStr">
        <is>
          <t>Travailleurs sociaux (assistants de service social, CESF)</t>
        </is>
      </c>
      <c r="B58" s="12" t="inlineStr">
        <is>
          <t>Insecurite de la situation de travail</t>
        </is>
      </c>
      <c r="C58" s="12" t="inlineStr">
        <is>
          <t>Restructurations frequentes liees aux fusions associatives</t>
        </is>
      </c>
      <c r="D58" s="12" t="inlineStr"/>
      <c r="E58" s="15" t="inlineStr"/>
      <c r="F58" s="15" t="inlineStr"/>
      <c r="G58" s="15" t="inlineStr"/>
      <c r="H58" s="15">
        <f>IF(AND(ISNUMBER(E58),ISNUMBER(F58),ISNUMBER(G58)),E58*F58*G58,"")</f>
        <v/>
      </c>
      <c r="I58" s="12" t="inlineStr"/>
    </row>
    <row r="59" ht="32" customHeight="1">
      <c r="A59" s="12" t="inlineStr">
        <is>
          <t>Travailleurs sociaux (assistants de service social, CESF)</t>
        </is>
      </c>
      <c r="B59" s="12" t="inlineStr">
        <is>
          <t>Insecurite de la situation de travail</t>
        </is>
      </c>
      <c r="C59" s="12" t="inlineStr">
        <is>
          <t>Difficulte de recrutement et perte de competences experimentees</t>
        </is>
      </c>
      <c r="D59" s="12" t="inlineStr"/>
      <c r="E59" s="15" t="inlineStr"/>
      <c r="F59" s="15" t="inlineStr"/>
      <c r="G59" s="15" t="inlineStr"/>
      <c r="H59" s="15">
        <f>IF(AND(ISNUMBER(E59),ISNUMBER(F59),ISNUMBER(G59)),E59*F59*G59,"")</f>
        <v/>
      </c>
      <c r="I59" s="12" t="inlineStr"/>
    </row>
    <row r="60" ht="32" customHeight="1">
      <c r="A60" s="12" t="inlineStr">
        <is>
          <t>Travailleurs sociaux (assistants de service social, CESF)</t>
        </is>
      </c>
      <c r="B60" s="12" t="inlineStr">
        <is>
          <t>Insecurite de la situation de travail</t>
        </is>
      </c>
      <c r="C60" s="12" t="inlineStr">
        <is>
          <t>Risques specifiques pour le personnel en mission humanitaire (securite, sante)</t>
        </is>
      </c>
      <c r="D60" s="12" t="inlineStr"/>
      <c r="E60" s="15" t="inlineStr"/>
      <c r="F60" s="15" t="inlineStr"/>
      <c r="G60" s="15" t="inlineStr"/>
      <c r="H60" s="15">
        <f>IF(AND(ISNUMBER(E60),ISNUMBER(F60),ISNUMBER(G60)),E60*F60*G60,"")</f>
        <v/>
      </c>
      <c r="I60" s="12" t="inlineStr"/>
    </row>
    <row r="61" ht="32" customHeight="1">
      <c r="A61" s="12" t="inlineStr">
        <is>
          <t>Encadrants techniques d'insertion (ACI, EI)</t>
        </is>
      </c>
      <c r="B61" s="12" t="inlineStr">
        <is>
          <t>Intensite et temps de travail</t>
        </is>
      </c>
      <c r="C61" s="12" t="inlineStr">
        <is>
          <t>Charge emotionnelle et cognitive demultipliee par la complexite des situations rencontrees</t>
        </is>
      </c>
      <c r="D61" s="12" t="inlineStr"/>
      <c r="E61" s="15" t="inlineStr"/>
      <c r="F61" s="15" t="inlineStr"/>
      <c r="G61" s="15" t="inlineStr"/>
      <c r="H61" s="15">
        <f>IF(AND(ISNUMBER(E61),ISNUMBER(F61),ISNUMBER(G61)),E61*F61*G61,"")</f>
        <v/>
      </c>
      <c r="I61" s="12" t="inlineStr"/>
    </row>
    <row r="62" ht="32" customHeight="1">
      <c r="A62" s="12" t="inlineStr">
        <is>
          <t>Encadrants techniques d'insertion (ACI, EI)</t>
        </is>
      </c>
      <c r="B62" s="12" t="inlineStr">
        <is>
          <t>Intensite et temps de travail</t>
        </is>
      </c>
      <c r="C62" s="12" t="inlineStr">
        <is>
          <t>Sous-effectif chronique lie a la contrainte budgetaire des financements publics</t>
        </is>
      </c>
      <c r="D62" s="12" t="inlineStr"/>
      <c r="E62" s="15" t="inlineStr"/>
      <c r="F62" s="15" t="inlineStr"/>
      <c r="G62" s="15" t="inlineStr"/>
      <c r="H62" s="15">
        <f>IF(AND(ISNUMBER(E62),ISNUMBER(F62),ISNUMBER(G62)),E62*F62*G62,"")</f>
        <v/>
      </c>
      <c r="I62" s="12" t="inlineStr"/>
    </row>
    <row r="63" ht="32" customHeight="1">
      <c r="A63" s="12" t="inlineStr">
        <is>
          <t>Encadrants techniques d'insertion (ACI, EI)</t>
        </is>
      </c>
      <c r="B63" s="12" t="inlineStr">
        <is>
          <t>Intensite et temps de travail</t>
        </is>
      </c>
      <c r="C63" s="12" t="inlineStr">
        <is>
          <t>Multiplication des projets, des appels d'offres, des rapports d'activite</t>
        </is>
      </c>
      <c r="D63" s="12" t="inlineStr"/>
      <c r="E63" s="15" t="inlineStr"/>
      <c r="F63" s="15" t="inlineStr"/>
      <c r="G63" s="15" t="inlineStr"/>
      <c r="H63" s="15">
        <f>IF(AND(ISNUMBER(E63),ISNUMBER(F63),ISNUMBER(G63)),E63*F63*G63,"")</f>
        <v/>
      </c>
      <c r="I63" s="12" t="inlineStr"/>
    </row>
    <row r="64" ht="32" customHeight="1">
      <c r="A64" s="12" t="inlineStr">
        <is>
          <t>Encadrants techniques d'insertion (ACI, EI)</t>
        </is>
      </c>
      <c r="B64" s="12" t="inlineStr">
        <is>
          <t>Intensite et temps de travail</t>
        </is>
      </c>
      <c r="C64" s="12" t="inlineStr">
        <is>
          <t>Polyvalence imposee, melange des fonctions support et de terrain</t>
        </is>
      </c>
      <c r="D64" s="12" t="inlineStr"/>
      <c r="E64" s="15" t="inlineStr"/>
      <c r="F64" s="15" t="inlineStr"/>
      <c r="G64" s="15" t="inlineStr"/>
      <c r="H64" s="15">
        <f>IF(AND(ISNUMBER(E64),ISNUMBER(F64),ISNUMBER(G64)),E64*F64*G64,"")</f>
        <v/>
      </c>
      <c r="I64" s="12" t="inlineStr"/>
    </row>
    <row r="65" ht="32" customHeight="1">
      <c r="A65" s="12" t="inlineStr">
        <is>
          <t>Encadrants techniques d'insertion (ACI, EI)</t>
        </is>
      </c>
      <c r="B65" s="12" t="inlineStr">
        <is>
          <t>Exigences emotionnelles</t>
        </is>
      </c>
      <c r="C65" s="12" t="inlineStr">
        <is>
          <t>Confrontation a la souffrance sociale, a la precarite extreme, aux violences subies</t>
        </is>
      </c>
      <c r="D65" s="12" t="inlineStr"/>
      <c r="E65" s="15" t="inlineStr"/>
      <c r="F65" s="15" t="inlineStr"/>
      <c r="G65" s="15" t="inlineStr"/>
      <c r="H65" s="15">
        <f>IF(AND(ISNUMBER(E65),ISNUMBER(F65),ISNUMBER(G65)),E65*F65*G65,"")</f>
        <v/>
      </c>
      <c r="I65" s="12" t="inlineStr"/>
    </row>
    <row r="66" ht="32" customHeight="1">
      <c r="A66" s="12" t="inlineStr">
        <is>
          <t>Encadrants techniques d'insertion (ACI, EI)</t>
        </is>
      </c>
      <c r="B66" s="12" t="inlineStr">
        <is>
          <t>Exigences emotionnelles</t>
        </is>
      </c>
      <c r="C66" s="12" t="inlineStr">
        <is>
          <t>Accompagnement de publics traumatises ou en grande detresse</t>
        </is>
      </c>
      <c r="D66" s="12" t="inlineStr"/>
      <c r="E66" s="15" t="inlineStr"/>
      <c r="F66" s="15" t="inlineStr"/>
      <c r="G66" s="15" t="inlineStr"/>
      <c r="H66" s="15">
        <f>IF(AND(ISNUMBER(E66),ISNUMBER(F66),ISNUMBER(G66)),E66*F66*G66,"")</f>
        <v/>
      </c>
      <c r="I66" s="12" t="inlineStr"/>
    </row>
    <row r="67" ht="32" customHeight="1">
      <c r="A67" s="12" t="inlineStr">
        <is>
          <t>Encadrants techniques d'insertion (ACI, EI)</t>
        </is>
      </c>
      <c r="B67" s="12" t="inlineStr">
        <is>
          <t>Exigences emotionnelles</t>
        </is>
      </c>
      <c r="C67" s="12" t="inlineStr">
        <is>
          <t>Distance professionnelle difficile a tenir avec les beneficiaires</t>
        </is>
      </c>
      <c r="D67" s="12" t="inlineStr"/>
      <c r="E67" s="15" t="inlineStr"/>
      <c r="F67" s="15" t="inlineStr"/>
      <c r="G67" s="15" t="inlineStr"/>
      <c r="H67" s="15">
        <f>IF(AND(ISNUMBER(E67),ISNUMBER(F67),ISNUMBER(G67)),E67*F67*G67,"")</f>
        <v/>
      </c>
      <c r="I67" s="12" t="inlineStr"/>
    </row>
    <row r="68" ht="32" customHeight="1">
      <c r="A68" s="12" t="inlineStr">
        <is>
          <t>Encadrants techniques d'insertion (ACI, EI)</t>
        </is>
      </c>
      <c r="B68" s="12" t="inlineStr">
        <is>
          <t>Exigences emotionnelles</t>
        </is>
      </c>
      <c r="C68" s="12" t="inlineStr">
        <is>
          <t>Devoir de neutralite face a des situations injustes ou choquantes</t>
        </is>
      </c>
      <c r="D68" s="12" t="inlineStr"/>
      <c r="E68" s="15" t="inlineStr"/>
      <c r="F68" s="15" t="inlineStr"/>
      <c r="G68" s="15" t="inlineStr"/>
      <c r="H68" s="15">
        <f>IF(AND(ISNUMBER(E68),ISNUMBER(F68),ISNUMBER(G68)),E68*F68*G68,"")</f>
        <v/>
      </c>
      <c r="I68" s="12" t="inlineStr"/>
    </row>
    <row r="69" ht="32" customHeight="1">
      <c r="A69" s="12" t="inlineStr">
        <is>
          <t>Encadrants techniques d'insertion (ACI, EI)</t>
        </is>
      </c>
      <c r="B69" s="12" t="inlineStr">
        <is>
          <t>Exigences emotionnelles</t>
        </is>
      </c>
      <c r="C69" s="12" t="inlineStr">
        <is>
          <t>Risque de stress post-traumatique secondaire (compassion fatigue)</t>
        </is>
      </c>
      <c r="D69" s="12" t="inlineStr"/>
      <c r="E69" s="15" t="inlineStr"/>
      <c r="F69" s="15" t="inlineStr"/>
      <c r="G69" s="15" t="inlineStr"/>
      <c r="H69" s="15">
        <f>IF(AND(ISNUMBER(E69),ISNUMBER(F69),ISNUMBER(G69)),E69*F69*G69,"")</f>
        <v/>
      </c>
      <c r="I69" s="12" t="inlineStr"/>
    </row>
    <row r="70" ht="32" customHeight="1">
      <c r="A70" s="12" t="inlineStr">
        <is>
          <t>Encadrants techniques d'insertion (ACI, EI)</t>
        </is>
      </c>
      <c r="B70" s="12" t="inlineStr">
        <is>
          <t>Autonomie et marges de manoeuvre</t>
        </is>
      </c>
      <c r="C70" s="12" t="inlineStr">
        <is>
          <t>Cadres reglementaires et contractuels lourds (financeurs, tutelles)</t>
        </is>
      </c>
      <c r="D70" s="12" t="inlineStr"/>
      <c r="E70" s="15" t="inlineStr"/>
      <c r="F70" s="15" t="inlineStr"/>
      <c r="G70" s="15" t="inlineStr"/>
      <c r="H70" s="15">
        <f>IF(AND(ISNUMBER(E70),ISNUMBER(F70),ISNUMBER(G70)),E70*F70*G70,"")</f>
        <v/>
      </c>
      <c r="I70" s="12" t="inlineStr"/>
    </row>
    <row r="71" ht="32" customHeight="1">
      <c r="A71" s="12" t="inlineStr">
        <is>
          <t>Encadrants techniques d'insertion (ACI, EI)</t>
        </is>
      </c>
      <c r="B71" s="12" t="inlineStr">
        <is>
          <t>Autonomie et marges de manoeuvre</t>
        </is>
      </c>
      <c r="C71" s="12" t="inlineStr">
        <is>
          <t>Procedures administratives chronophages au detriment du travail social</t>
        </is>
      </c>
      <c r="D71" s="12" t="inlineStr"/>
      <c r="E71" s="15" t="inlineStr"/>
      <c r="F71" s="15" t="inlineStr"/>
      <c r="G71" s="15" t="inlineStr"/>
      <c r="H71" s="15">
        <f>IF(AND(ISNUMBER(E71),ISNUMBER(F71),ISNUMBER(G71)),E71*F71*G71,"")</f>
        <v/>
      </c>
      <c r="I71" s="12" t="inlineStr"/>
    </row>
    <row r="72" ht="32" customHeight="1">
      <c r="A72" s="12" t="inlineStr">
        <is>
          <t>Encadrants techniques d'insertion (ACI, EI)</t>
        </is>
      </c>
      <c r="B72" s="12" t="inlineStr">
        <is>
          <t>Autonomie et marges de manoeuvre</t>
        </is>
      </c>
      <c r="C72" s="12" t="inlineStr">
        <is>
          <t>Faible reconnaissance des marges d'initiative des travailleurs sociaux</t>
        </is>
      </c>
      <c r="D72" s="12" t="inlineStr"/>
      <c r="E72" s="15" t="inlineStr"/>
      <c r="F72" s="15" t="inlineStr"/>
      <c r="G72" s="15" t="inlineStr"/>
      <c r="H72" s="15">
        <f>IF(AND(ISNUMBER(E72),ISNUMBER(F72),ISNUMBER(G72)),E72*F72*G72,"")</f>
        <v/>
      </c>
      <c r="I72" s="12" t="inlineStr"/>
    </row>
    <row r="73" ht="32" customHeight="1">
      <c r="A73" s="12" t="inlineStr">
        <is>
          <t>Encadrants techniques d'insertion (ACI, EI)</t>
        </is>
      </c>
      <c r="B73" s="12" t="inlineStr">
        <is>
          <t>Autonomie et marges de manoeuvre</t>
        </is>
      </c>
      <c r="C73" s="12" t="inlineStr">
        <is>
          <t>Difficulte a peser sur les decisions strategiques de la structure</t>
        </is>
      </c>
      <c r="D73" s="12" t="inlineStr"/>
      <c r="E73" s="15" t="inlineStr"/>
      <c r="F73" s="15" t="inlineStr"/>
      <c r="G73" s="15" t="inlineStr"/>
      <c r="H73" s="15">
        <f>IF(AND(ISNUMBER(E73),ISNUMBER(F73),ISNUMBER(G73)),E73*F73*G73,"")</f>
        <v/>
      </c>
      <c r="I73" s="12" t="inlineStr"/>
    </row>
    <row r="74" ht="32" customHeight="1">
      <c r="A74" s="12" t="inlineStr">
        <is>
          <t>Encadrants techniques d'insertion (ACI, EI)</t>
        </is>
      </c>
      <c r="B74" s="12" t="inlineStr">
        <is>
          <t>Rapports sociaux et reconnaissance</t>
        </is>
      </c>
      <c r="C74" s="12" t="inlineStr">
        <is>
          <t>Tensions entre equipes de terrain et fonctions support</t>
        </is>
      </c>
      <c r="D74" s="12" t="inlineStr"/>
      <c r="E74" s="15" t="inlineStr"/>
      <c r="F74" s="15" t="inlineStr"/>
      <c r="G74" s="15" t="inlineStr"/>
      <c r="H74" s="15">
        <f>IF(AND(ISNUMBER(E74),ISNUMBER(F74),ISNUMBER(G74)),E74*F74*G74,"")</f>
        <v/>
      </c>
      <c r="I74" s="12" t="inlineStr"/>
    </row>
    <row r="75" ht="32" customHeight="1">
      <c r="A75" s="12" t="inlineStr">
        <is>
          <t>Encadrants techniques d'insertion (ACI, EI)</t>
        </is>
      </c>
      <c r="B75" s="12" t="inlineStr">
        <is>
          <t>Rapports sociaux et reconnaissance</t>
        </is>
      </c>
      <c r="C75" s="12" t="inlineStr">
        <is>
          <t>Reconnaissance institutionnelle faible (salaires bas, perspectives limitees)</t>
        </is>
      </c>
      <c r="D75" s="12" t="inlineStr"/>
      <c r="E75" s="15" t="inlineStr"/>
      <c r="F75" s="15" t="inlineStr"/>
      <c r="G75" s="15" t="inlineStr"/>
      <c r="H75" s="15">
        <f>IF(AND(ISNUMBER(E75),ISNUMBER(F75),ISNUMBER(G75)),E75*F75*G75,"")</f>
        <v/>
      </c>
      <c r="I75" s="12" t="inlineStr"/>
    </row>
    <row r="76" ht="32" customHeight="1">
      <c r="A76" s="12" t="inlineStr">
        <is>
          <t>Encadrants techniques d'insertion (ACI, EI)</t>
        </is>
      </c>
      <c r="B76" s="12" t="inlineStr">
        <is>
          <t>Rapports sociaux et reconnaissance</t>
        </is>
      </c>
      <c r="C76" s="12" t="inlineStr">
        <is>
          <t>Difficulte de la place du benevolat aux cotes du salariat</t>
        </is>
      </c>
      <c r="D76" s="12" t="inlineStr"/>
      <c r="E76" s="15" t="inlineStr"/>
      <c r="F76" s="15" t="inlineStr"/>
      <c r="G76" s="15" t="inlineStr"/>
      <c r="H76" s="15">
        <f>IF(AND(ISNUMBER(E76),ISNUMBER(F76),ISNUMBER(G76)),E76*F76*G76,"")</f>
        <v/>
      </c>
      <c r="I76" s="12" t="inlineStr"/>
    </row>
    <row r="77" ht="32" customHeight="1">
      <c r="A77" s="12" t="inlineStr">
        <is>
          <t>Encadrants techniques d'insertion (ACI, EI)</t>
        </is>
      </c>
      <c r="B77" s="12" t="inlineStr">
        <is>
          <t>Rapports sociaux et reconnaissance</t>
        </is>
      </c>
      <c r="C77" s="12" t="inlineStr">
        <is>
          <t>Conflits autour du projet associatif et des orientations strategiques</t>
        </is>
      </c>
      <c r="D77" s="12" t="inlineStr"/>
      <c r="E77" s="15" t="inlineStr"/>
      <c r="F77" s="15" t="inlineStr"/>
      <c r="G77" s="15" t="inlineStr"/>
      <c r="H77" s="15">
        <f>IF(AND(ISNUMBER(E77),ISNUMBER(F77),ISNUMBER(G77)),E77*F77*G77,"")</f>
        <v/>
      </c>
      <c r="I77" s="12" t="inlineStr"/>
    </row>
    <row r="78" ht="32" customHeight="1">
      <c r="A78" s="12" t="inlineStr">
        <is>
          <t>Encadrants techniques d'insertion (ACI, EI)</t>
        </is>
      </c>
      <c r="B78" s="12" t="inlineStr">
        <is>
          <t>Rapports sociaux et reconnaissance</t>
        </is>
      </c>
      <c r="C78" s="12" t="inlineStr">
        <is>
          <t>Isolement professionnel des intervenants a domicile ou en milieu ouvert</t>
        </is>
      </c>
      <c r="D78" s="12" t="inlineStr"/>
      <c r="E78" s="15" t="inlineStr"/>
      <c r="F78" s="15" t="inlineStr"/>
      <c r="G78" s="15" t="inlineStr"/>
      <c r="H78" s="15">
        <f>IF(AND(ISNUMBER(E78),ISNUMBER(F78),ISNUMBER(G78)),E78*F78*G78,"")</f>
        <v/>
      </c>
      <c r="I78" s="12" t="inlineStr"/>
    </row>
    <row r="79" ht="32" customHeight="1">
      <c r="A79" s="12" t="inlineStr">
        <is>
          <t>Encadrants techniques d'insertion (ACI, EI)</t>
        </is>
      </c>
      <c r="B79" s="12" t="inlineStr">
        <is>
          <t>Conflits de valeurs et qualite empechee</t>
        </is>
      </c>
      <c r="C79" s="12" t="inlineStr">
        <is>
          <t>Tension entre projet associatif et logique gestionnaire imposee par les financeurs</t>
        </is>
      </c>
      <c r="D79" s="12" t="inlineStr"/>
      <c r="E79" s="15" t="inlineStr"/>
      <c r="F79" s="15" t="inlineStr"/>
      <c r="G79" s="15" t="inlineStr"/>
      <c r="H79" s="15">
        <f>IF(AND(ISNUMBER(E79),ISNUMBER(F79),ISNUMBER(G79)),E79*F79*G79,"")</f>
        <v/>
      </c>
      <c r="I79" s="12" t="inlineStr"/>
    </row>
    <row r="80" ht="32" customHeight="1">
      <c r="A80" s="12" t="inlineStr">
        <is>
          <t>Encadrants techniques d'insertion (ACI, EI)</t>
        </is>
      </c>
      <c r="B80" s="12" t="inlineStr">
        <is>
          <t>Conflits de valeurs et qualite empechee</t>
        </is>
      </c>
      <c r="C80" s="12" t="inlineStr">
        <is>
          <t>Sentiment de trahir les valeurs fondatrices quand les moyens manquent</t>
        </is>
      </c>
      <c r="D80" s="12" t="inlineStr"/>
      <c r="E80" s="15" t="inlineStr"/>
      <c r="F80" s="15" t="inlineStr"/>
      <c r="G80" s="15" t="inlineStr"/>
      <c r="H80" s="15">
        <f>IF(AND(ISNUMBER(E80),ISNUMBER(F80),ISNUMBER(G80)),E80*F80*G80,"")</f>
        <v/>
      </c>
      <c r="I80" s="12" t="inlineStr"/>
    </row>
    <row r="81" ht="32" customHeight="1">
      <c r="A81" s="12" t="inlineStr">
        <is>
          <t>Encadrants techniques d'insertion (ACI, EI)</t>
        </is>
      </c>
      <c r="B81" s="12" t="inlineStr">
        <is>
          <t>Conflits de valeurs et qualite empechee</t>
        </is>
      </c>
      <c r="C81" s="12" t="inlineStr">
        <is>
          <t>Difficulte a accompagner des personnes dont les besoins depassent les ressources</t>
        </is>
      </c>
      <c r="D81" s="12" t="inlineStr"/>
      <c r="E81" s="15" t="inlineStr"/>
      <c r="F81" s="15" t="inlineStr"/>
      <c r="G81" s="15" t="inlineStr"/>
      <c r="H81" s="15">
        <f>IF(AND(ISNUMBER(E81),ISNUMBER(F81),ISNUMBER(G81)),E81*F81*G81,"")</f>
        <v/>
      </c>
      <c r="I81" s="12" t="inlineStr"/>
    </row>
    <row r="82" ht="32" customHeight="1">
      <c r="A82" s="12" t="inlineStr">
        <is>
          <t>Encadrants techniques d'insertion (ACI, EI)</t>
        </is>
      </c>
      <c r="B82" s="12" t="inlineStr">
        <is>
          <t>Conflits de valeurs et qualite empechee</t>
        </is>
      </c>
      <c r="C82" s="12" t="inlineStr">
        <is>
          <t>Conflit entre individualisation de l'accompagnement et standardisation des dispositifs</t>
        </is>
      </c>
      <c r="D82" s="12" t="inlineStr"/>
      <c r="E82" s="15" t="inlineStr"/>
      <c r="F82" s="15" t="inlineStr"/>
      <c r="G82" s="15" t="inlineStr"/>
      <c r="H82" s="15">
        <f>IF(AND(ISNUMBER(E82),ISNUMBER(F82),ISNUMBER(G82)),E82*F82*G82,"")</f>
        <v/>
      </c>
      <c r="I82" s="12" t="inlineStr"/>
    </row>
    <row r="83" ht="32" customHeight="1">
      <c r="A83" s="12" t="inlineStr">
        <is>
          <t>Encadrants techniques d'insertion (ACI, EI)</t>
        </is>
      </c>
      <c r="B83" s="12" t="inlineStr">
        <is>
          <t>Conflits de valeurs et qualite empechee</t>
        </is>
      </c>
      <c r="C83" s="12" t="inlineStr">
        <is>
          <t>Ethique professionnelle face aux injonctions de resultat des financeurs</t>
        </is>
      </c>
      <c r="D83" s="12" t="inlineStr"/>
      <c r="E83" s="15" t="inlineStr"/>
      <c r="F83" s="15" t="inlineStr"/>
      <c r="G83" s="15" t="inlineStr"/>
      <c r="H83" s="15">
        <f>IF(AND(ISNUMBER(E83),ISNUMBER(F83),ISNUMBER(G83)),E83*F83*G83,"")</f>
        <v/>
      </c>
      <c r="I83" s="12" t="inlineStr"/>
    </row>
    <row r="84" ht="32" customHeight="1">
      <c r="A84" s="12" t="inlineStr">
        <is>
          <t>Encadrants techniques d'insertion (ACI, EI)</t>
        </is>
      </c>
      <c r="B84" s="12" t="inlineStr">
        <is>
          <t>Insecurite de la situation de travail</t>
        </is>
      </c>
      <c r="C84" s="12" t="inlineStr">
        <is>
          <t>Precarite des financements publics (annualite, appels a projets, conventions courtes)</t>
        </is>
      </c>
      <c r="D84" s="12" t="inlineStr"/>
      <c r="E84" s="15" t="inlineStr"/>
      <c r="F84" s="15" t="inlineStr"/>
      <c r="G84" s="15" t="inlineStr"/>
      <c r="H84" s="15">
        <f>IF(AND(ISNUMBER(E84),ISNUMBER(F84),ISNUMBER(G84)),E84*F84*G84,"")</f>
        <v/>
      </c>
      <c r="I84" s="12" t="inlineStr"/>
    </row>
    <row r="85" ht="32" customHeight="1">
      <c r="A85" s="12" t="inlineStr">
        <is>
          <t>Encadrants techniques d'insertion (ACI, EI)</t>
        </is>
      </c>
      <c r="B85" s="12" t="inlineStr">
        <is>
          <t>Insecurite de la situation de travail</t>
        </is>
      </c>
      <c r="C85" s="12" t="inlineStr">
        <is>
          <t>Volatilite des emplois aides et des dispositifs d'insertion</t>
        </is>
      </c>
      <c r="D85" s="12" t="inlineStr"/>
      <c r="E85" s="15" t="inlineStr"/>
      <c r="F85" s="15" t="inlineStr"/>
      <c r="G85" s="15" t="inlineStr"/>
      <c r="H85" s="15">
        <f>IF(AND(ISNUMBER(E85),ISNUMBER(F85),ISNUMBER(G85)),E85*F85*G85,"")</f>
        <v/>
      </c>
      <c r="I85" s="12" t="inlineStr"/>
    </row>
    <row r="86" ht="32" customHeight="1">
      <c r="A86" s="12" t="inlineStr">
        <is>
          <t>Encadrants techniques d'insertion (ACI, EI)</t>
        </is>
      </c>
      <c r="B86" s="12" t="inlineStr">
        <is>
          <t>Insecurite de la situation de travail</t>
        </is>
      </c>
      <c r="C86" s="12" t="inlineStr">
        <is>
          <t>Restructurations frequentes liees aux fusions associatives</t>
        </is>
      </c>
      <c r="D86" s="12" t="inlineStr"/>
      <c r="E86" s="15" t="inlineStr"/>
      <c r="F86" s="15" t="inlineStr"/>
      <c r="G86" s="15" t="inlineStr"/>
      <c r="H86" s="15">
        <f>IF(AND(ISNUMBER(E86),ISNUMBER(F86),ISNUMBER(G86)),E86*F86*G86,"")</f>
        <v/>
      </c>
      <c r="I86" s="12" t="inlineStr"/>
    </row>
    <row r="87" ht="32" customHeight="1">
      <c r="A87" s="12" t="inlineStr">
        <is>
          <t>Encadrants techniques d'insertion (ACI, EI)</t>
        </is>
      </c>
      <c r="B87" s="12" t="inlineStr">
        <is>
          <t>Insecurite de la situation de travail</t>
        </is>
      </c>
      <c r="C87" s="12" t="inlineStr">
        <is>
          <t>Difficulte de recrutement et perte de competences experimentees</t>
        </is>
      </c>
      <c r="D87" s="12" t="inlineStr"/>
      <c r="E87" s="15" t="inlineStr"/>
      <c r="F87" s="15" t="inlineStr"/>
      <c r="G87" s="15" t="inlineStr"/>
      <c r="H87" s="15">
        <f>IF(AND(ISNUMBER(E87),ISNUMBER(F87),ISNUMBER(G87)),E87*F87*G87,"")</f>
        <v/>
      </c>
      <c r="I87" s="12" t="inlineStr"/>
    </row>
    <row r="88" ht="32" customHeight="1">
      <c r="A88" s="12" t="inlineStr">
        <is>
          <t>Encadrants techniques d'insertion (ACI, EI)</t>
        </is>
      </c>
      <c r="B88" s="12" t="inlineStr">
        <is>
          <t>Insecurite de la situation de travail</t>
        </is>
      </c>
      <c r="C88" s="12" t="inlineStr">
        <is>
          <t>Risques specifiques pour le personnel en mission humanitaire (securite, sante)</t>
        </is>
      </c>
      <c r="D88" s="12" t="inlineStr"/>
      <c r="E88" s="15" t="inlineStr"/>
      <c r="F88" s="15" t="inlineStr"/>
      <c r="G88" s="15" t="inlineStr"/>
      <c r="H88" s="15">
        <f>IF(AND(ISNUMBER(E88),ISNUMBER(F88),ISNUMBER(G88)),E88*F88*G88,"")</f>
        <v/>
      </c>
      <c r="I88" s="12" t="inlineStr"/>
    </row>
    <row r="89" ht="32" customHeight="1">
      <c r="A89" s="12" t="inlineStr">
        <is>
          <t>Chefs de service, coordinateurs, directeurs d'etablissement</t>
        </is>
      </c>
      <c r="B89" s="12" t="inlineStr">
        <is>
          <t>Intensite et temps de travail</t>
        </is>
      </c>
      <c r="C89" s="12" t="inlineStr">
        <is>
          <t>Charge emotionnelle et cognitive demultipliee par la complexite des situations rencontrees</t>
        </is>
      </c>
      <c r="D89" s="12" t="inlineStr"/>
      <c r="E89" s="15" t="inlineStr"/>
      <c r="F89" s="15" t="inlineStr"/>
      <c r="G89" s="15" t="inlineStr"/>
      <c r="H89" s="15">
        <f>IF(AND(ISNUMBER(E89),ISNUMBER(F89),ISNUMBER(G89)),E89*F89*G89,"")</f>
        <v/>
      </c>
      <c r="I89" s="12" t="inlineStr"/>
    </row>
    <row r="90" ht="32" customHeight="1">
      <c r="A90" s="12" t="inlineStr">
        <is>
          <t>Chefs de service, coordinateurs, directeurs d'etablissement</t>
        </is>
      </c>
      <c r="B90" s="12" t="inlineStr">
        <is>
          <t>Intensite et temps de travail</t>
        </is>
      </c>
      <c r="C90" s="12" t="inlineStr">
        <is>
          <t>Sous-effectif chronique lie a la contrainte budgetaire des financements publics</t>
        </is>
      </c>
      <c r="D90" s="12" t="inlineStr"/>
      <c r="E90" s="15" t="inlineStr"/>
      <c r="F90" s="15" t="inlineStr"/>
      <c r="G90" s="15" t="inlineStr"/>
      <c r="H90" s="15">
        <f>IF(AND(ISNUMBER(E90),ISNUMBER(F90),ISNUMBER(G90)),E90*F90*G90,"")</f>
        <v/>
      </c>
      <c r="I90" s="12" t="inlineStr"/>
    </row>
    <row r="91" ht="32" customHeight="1">
      <c r="A91" s="12" t="inlineStr">
        <is>
          <t>Chefs de service, coordinateurs, directeurs d'etablissement</t>
        </is>
      </c>
      <c r="B91" s="12" t="inlineStr">
        <is>
          <t>Intensite et temps de travail</t>
        </is>
      </c>
      <c r="C91" s="12" t="inlineStr">
        <is>
          <t>Multiplication des projets, des appels d'offres, des rapports d'activite</t>
        </is>
      </c>
      <c r="D91" s="12" t="inlineStr"/>
      <c r="E91" s="15" t="inlineStr"/>
      <c r="F91" s="15" t="inlineStr"/>
      <c r="G91" s="15" t="inlineStr"/>
      <c r="H91" s="15">
        <f>IF(AND(ISNUMBER(E91),ISNUMBER(F91),ISNUMBER(G91)),E91*F91*G91,"")</f>
        <v/>
      </c>
      <c r="I91" s="12" t="inlineStr"/>
    </row>
    <row r="92" ht="32" customHeight="1">
      <c r="A92" s="12" t="inlineStr">
        <is>
          <t>Chefs de service, coordinateurs, directeurs d'etablissement</t>
        </is>
      </c>
      <c r="B92" s="12" t="inlineStr">
        <is>
          <t>Intensite et temps de travail</t>
        </is>
      </c>
      <c r="C92" s="12" t="inlineStr">
        <is>
          <t>Polyvalence imposee, melange des fonctions support et de terrain</t>
        </is>
      </c>
      <c r="D92" s="12" t="inlineStr"/>
      <c r="E92" s="15" t="inlineStr"/>
      <c r="F92" s="15" t="inlineStr"/>
      <c r="G92" s="15" t="inlineStr"/>
      <c r="H92" s="15">
        <f>IF(AND(ISNUMBER(E92),ISNUMBER(F92),ISNUMBER(G92)),E92*F92*G92,"")</f>
        <v/>
      </c>
      <c r="I92" s="12" t="inlineStr"/>
    </row>
    <row r="93" ht="32" customHeight="1">
      <c r="A93" s="12" t="inlineStr">
        <is>
          <t>Chefs de service, coordinateurs, directeurs d'etablissement</t>
        </is>
      </c>
      <c r="B93" s="12" t="inlineStr">
        <is>
          <t>Exigences emotionnelles</t>
        </is>
      </c>
      <c r="C93" s="12" t="inlineStr">
        <is>
          <t>Confrontation a la souffrance sociale, a la precarite extreme, aux violences subies</t>
        </is>
      </c>
      <c r="D93" s="12" t="inlineStr"/>
      <c r="E93" s="15" t="inlineStr"/>
      <c r="F93" s="15" t="inlineStr"/>
      <c r="G93" s="15" t="inlineStr"/>
      <c r="H93" s="15">
        <f>IF(AND(ISNUMBER(E93),ISNUMBER(F93),ISNUMBER(G93)),E93*F93*G93,"")</f>
        <v/>
      </c>
      <c r="I93" s="12" t="inlineStr"/>
    </row>
    <row r="94" ht="32" customHeight="1">
      <c r="A94" s="12" t="inlineStr">
        <is>
          <t>Chefs de service, coordinateurs, directeurs d'etablissement</t>
        </is>
      </c>
      <c r="B94" s="12" t="inlineStr">
        <is>
          <t>Exigences emotionnelles</t>
        </is>
      </c>
      <c r="C94" s="12" t="inlineStr">
        <is>
          <t>Accompagnement de publics traumatises ou en grande detresse</t>
        </is>
      </c>
      <c r="D94" s="12" t="inlineStr"/>
      <c r="E94" s="15" t="inlineStr"/>
      <c r="F94" s="15" t="inlineStr"/>
      <c r="G94" s="15" t="inlineStr"/>
      <c r="H94" s="15">
        <f>IF(AND(ISNUMBER(E94),ISNUMBER(F94),ISNUMBER(G94)),E94*F94*G94,"")</f>
        <v/>
      </c>
      <c r="I94" s="12" t="inlineStr"/>
    </row>
    <row r="95" ht="32" customHeight="1">
      <c r="A95" s="12" t="inlineStr">
        <is>
          <t>Chefs de service, coordinateurs, directeurs d'etablissement</t>
        </is>
      </c>
      <c r="B95" s="12" t="inlineStr">
        <is>
          <t>Exigences emotionnelles</t>
        </is>
      </c>
      <c r="C95" s="12" t="inlineStr">
        <is>
          <t>Distance professionnelle difficile a tenir avec les beneficiaires</t>
        </is>
      </c>
      <c r="D95" s="12" t="inlineStr"/>
      <c r="E95" s="15" t="inlineStr"/>
      <c r="F95" s="15" t="inlineStr"/>
      <c r="G95" s="15" t="inlineStr"/>
      <c r="H95" s="15">
        <f>IF(AND(ISNUMBER(E95),ISNUMBER(F95),ISNUMBER(G95)),E95*F95*G95,"")</f>
        <v/>
      </c>
      <c r="I95" s="12" t="inlineStr"/>
    </row>
    <row r="96" ht="32" customHeight="1">
      <c r="A96" s="12" t="inlineStr">
        <is>
          <t>Chefs de service, coordinateurs, directeurs d'etablissement</t>
        </is>
      </c>
      <c r="B96" s="12" t="inlineStr">
        <is>
          <t>Exigences emotionnelles</t>
        </is>
      </c>
      <c r="C96" s="12" t="inlineStr">
        <is>
          <t>Devoir de neutralite face a des situations injustes ou choquantes</t>
        </is>
      </c>
      <c r="D96" s="12" t="inlineStr"/>
      <c r="E96" s="15" t="inlineStr"/>
      <c r="F96" s="15" t="inlineStr"/>
      <c r="G96" s="15" t="inlineStr"/>
      <c r="H96" s="15">
        <f>IF(AND(ISNUMBER(E96),ISNUMBER(F96),ISNUMBER(G96)),E96*F96*G96,"")</f>
        <v/>
      </c>
      <c r="I96" s="12" t="inlineStr"/>
    </row>
    <row r="97" ht="32" customHeight="1">
      <c r="A97" s="12" t="inlineStr">
        <is>
          <t>Chefs de service, coordinateurs, directeurs d'etablissement</t>
        </is>
      </c>
      <c r="B97" s="12" t="inlineStr">
        <is>
          <t>Exigences emotionnelles</t>
        </is>
      </c>
      <c r="C97" s="12" t="inlineStr">
        <is>
          <t>Risque de stress post-traumatique secondaire (compassion fatigue)</t>
        </is>
      </c>
      <c r="D97" s="12" t="inlineStr"/>
      <c r="E97" s="15" t="inlineStr"/>
      <c r="F97" s="15" t="inlineStr"/>
      <c r="G97" s="15" t="inlineStr"/>
      <c r="H97" s="15">
        <f>IF(AND(ISNUMBER(E97),ISNUMBER(F97),ISNUMBER(G97)),E97*F97*G97,"")</f>
        <v/>
      </c>
      <c r="I97" s="12" t="inlineStr"/>
    </row>
    <row r="98" ht="32" customHeight="1">
      <c r="A98" s="12" t="inlineStr">
        <is>
          <t>Chefs de service, coordinateurs, directeurs d'etablissement</t>
        </is>
      </c>
      <c r="B98" s="12" t="inlineStr">
        <is>
          <t>Autonomie et marges de manoeuvre</t>
        </is>
      </c>
      <c r="C98" s="12" t="inlineStr">
        <is>
          <t>Cadres reglementaires et contractuels lourds (financeurs, tutelles)</t>
        </is>
      </c>
      <c r="D98" s="12" t="inlineStr"/>
      <c r="E98" s="15" t="inlineStr"/>
      <c r="F98" s="15" t="inlineStr"/>
      <c r="G98" s="15" t="inlineStr"/>
      <c r="H98" s="15">
        <f>IF(AND(ISNUMBER(E98),ISNUMBER(F98),ISNUMBER(G98)),E98*F98*G98,"")</f>
        <v/>
      </c>
      <c r="I98" s="12" t="inlineStr"/>
    </row>
    <row r="99" ht="32" customHeight="1">
      <c r="A99" s="12" t="inlineStr">
        <is>
          <t>Chefs de service, coordinateurs, directeurs d'etablissement</t>
        </is>
      </c>
      <c r="B99" s="12" t="inlineStr">
        <is>
          <t>Autonomie et marges de manoeuvre</t>
        </is>
      </c>
      <c r="C99" s="12" t="inlineStr">
        <is>
          <t>Procedures administratives chronophages au detriment du travail social</t>
        </is>
      </c>
      <c r="D99" s="12" t="inlineStr"/>
      <c r="E99" s="15" t="inlineStr"/>
      <c r="F99" s="15" t="inlineStr"/>
      <c r="G99" s="15" t="inlineStr"/>
      <c r="H99" s="15">
        <f>IF(AND(ISNUMBER(E99),ISNUMBER(F99),ISNUMBER(G99)),E99*F99*G99,"")</f>
        <v/>
      </c>
      <c r="I99" s="12" t="inlineStr"/>
    </row>
    <row r="100" ht="32" customHeight="1">
      <c r="A100" s="12" t="inlineStr">
        <is>
          <t>Chefs de service, coordinateurs, directeurs d'etablissement</t>
        </is>
      </c>
      <c r="B100" s="12" t="inlineStr">
        <is>
          <t>Autonomie et marges de manoeuvre</t>
        </is>
      </c>
      <c r="C100" s="12" t="inlineStr">
        <is>
          <t>Faible reconnaissance des marges d'initiative des travailleurs sociaux</t>
        </is>
      </c>
      <c r="D100" s="12" t="inlineStr"/>
      <c r="E100" s="15" t="inlineStr"/>
      <c r="F100" s="15" t="inlineStr"/>
      <c r="G100" s="15" t="inlineStr"/>
      <c r="H100" s="15">
        <f>IF(AND(ISNUMBER(E100),ISNUMBER(F100),ISNUMBER(G100)),E100*F100*G100,"")</f>
        <v/>
      </c>
      <c r="I100" s="12" t="inlineStr"/>
    </row>
    <row r="101" ht="32" customHeight="1">
      <c r="A101" s="12" t="inlineStr">
        <is>
          <t>Chefs de service, coordinateurs, directeurs d'etablissement</t>
        </is>
      </c>
      <c r="B101" s="12" t="inlineStr">
        <is>
          <t>Autonomie et marges de manoeuvre</t>
        </is>
      </c>
      <c r="C101" s="12" t="inlineStr">
        <is>
          <t>Difficulte a peser sur les decisions strategiques de la structure</t>
        </is>
      </c>
      <c r="D101" s="12" t="inlineStr"/>
      <c r="E101" s="15" t="inlineStr"/>
      <c r="F101" s="15" t="inlineStr"/>
      <c r="G101" s="15" t="inlineStr"/>
      <c r="H101" s="15">
        <f>IF(AND(ISNUMBER(E101),ISNUMBER(F101),ISNUMBER(G101)),E101*F101*G101,"")</f>
        <v/>
      </c>
      <c r="I101" s="12" t="inlineStr"/>
    </row>
    <row r="102" ht="32" customHeight="1">
      <c r="A102" s="12" t="inlineStr">
        <is>
          <t>Chefs de service, coordinateurs, directeurs d'etablissement</t>
        </is>
      </c>
      <c r="B102" s="12" t="inlineStr">
        <is>
          <t>Rapports sociaux et reconnaissance</t>
        </is>
      </c>
      <c r="C102" s="12" t="inlineStr">
        <is>
          <t>Tensions entre equipes de terrain et fonctions support</t>
        </is>
      </c>
      <c r="D102" s="12" t="inlineStr"/>
      <c r="E102" s="15" t="inlineStr"/>
      <c r="F102" s="15" t="inlineStr"/>
      <c r="G102" s="15" t="inlineStr"/>
      <c r="H102" s="15">
        <f>IF(AND(ISNUMBER(E102),ISNUMBER(F102),ISNUMBER(G102)),E102*F102*G102,"")</f>
        <v/>
      </c>
      <c r="I102" s="12" t="inlineStr"/>
    </row>
    <row r="103" ht="32" customHeight="1">
      <c r="A103" s="12" t="inlineStr">
        <is>
          <t>Chefs de service, coordinateurs, directeurs d'etablissement</t>
        </is>
      </c>
      <c r="B103" s="12" t="inlineStr">
        <is>
          <t>Rapports sociaux et reconnaissance</t>
        </is>
      </c>
      <c r="C103" s="12" t="inlineStr">
        <is>
          <t>Reconnaissance institutionnelle faible (salaires bas, perspectives limitees)</t>
        </is>
      </c>
      <c r="D103" s="12" t="inlineStr"/>
      <c r="E103" s="15" t="inlineStr"/>
      <c r="F103" s="15" t="inlineStr"/>
      <c r="G103" s="15" t="inlineStr"/>
      <c r="H103" s="15">
        <f>IF(AND(ISNUMBER(E103),ISNUMBER(F103),ISNUMBER(G103)),E103*F103*G103,"")</f>
        <v/>
      </c>
      <c r="I103" s="12" t="inlineStr"/>
    </row>
    <row r="104" ht="32" customHeight="1">
      <c r="A104" s="12" t="inlineStr">
        <is>
          <t>Chefs de service, coordinateurs, directeurs d'etablissement</t>
        </is>
      </c>
      <c r="B104" s="12" t="inlineStr">
        <is>
          <t>Rapports sociaux et reconnaissance</t>
        </is>
      </c>
      <c r="C104" s="12" t="inlineStr">
        <is>
          <t>Difficulte de la place du benevolat aux cotes du salariat</t>
        </is>
      </c>
      <c r="D104" s="12" t="inlineStr"/>
      <c r="E104" s="15" t="inlineStr"/>
      <c r="F104" s="15" t="inlineStr"/>
      <c r="G104" s="15" t="inlineStr"/>
      <c r="H104" s="15">
        <f>IF(AND(ISNUMBER(E104),ISNUMBER(F104),ISNUMBER(G104)),E104*F104*G104,"")</f>
        <v/>
      </c>
      <c r="I104" s="12" t="inlineStr"/>
    </row>
    <row r="105" ht="32" customHeight="1">
      <c r="A105" s="12" t="inlineStr">
        <is>
          <t>Chefs de service, coordinateurs, directeurs d'etablissement</t>
        </is>
      </c>
      <c r="B105" s="12" t="inlineStr">
        <is>
          <t>Rapports sociaux et reconnaissance</t>
        </is>
      </c>
      <c r="C105" s="12" t="inlineStr">
        <is>
          <t>Conflits autour du projet associatif et des orientations strategiques</t>
        </is>
      </c>
      <c r="D105" s="12" t="inlineStr"/>
      <c r="E105" s="15" t="inlineStr"/>
      <c r="F105" s="15" t="inlineStr"/>
      <c r="G105" s="15" t="inlineStr"/>
      <c r="H105" s="15">
        <f>IF(AND(ISNUMBER(E105),ISNUMBER(F105),ISNUMBER(G105)),E105*F105*G105,"")</f>
        <v/>
      </c>
      <c r="I105" s="12" t="inlineStr"/>
    </row>
    <row r="106" ht="32" customHeight="1">
      <c r="A106" s="12" t="inlineStr">
        <is>
          <t>Chefs de service, coordinateurs, directeurs d'etablissement</t>
        </is>
      </c>
      <c r="B106" s="12" t="inlineStr">
        <is>
          <t>Rapports sociaux et reconnaissance</t>
        </is>
      </c>
      <c r="C106" s="12" t="inlineStr">
        <is>
          <t>Isolement professionnel des intervenants a domicile ou en milieu ouvert</t>
        </is>
      </c>
      <c r="D106" s="12" t="inlineStr"/>
      <c r="E106" s="15" t="inlineStr"/>
      <c r="F106" s="15" t="inlineStr"/>
      <c r="G106" s="15" t="inlineStr"/>
      <c r="H106" s="15">
        <f>IF(AND(ISNUMBER(E106),ISNUMBER(F106),ISNUMBER(G106)),E106*F106*G106,"")</f>
        <v/>
      </c>
      <c r="I106" s="12" t="inlineStr"/>
    </row>
    <row r="107" ht="32" customHeight="1">
      <c r="A107" s="12" t="inlineStr">
        <is>
          <t>Chefs de service, coordinateurs, directeurs d'etablissement</t>
        </is>
      </c>
      <c r="B107" s="12" t="inlineStr">
        <is>
          <t>Conflits de valeurs et qualite empechee</t>
        </is>
      </c>
      <c r="C107" s="12" t="inlineStr">
        <is>
          <t>Tension entre projet associatif et logique gestionnaire imposee par les financeurs</t>
        </is>
      </c>
      <c r="D107" s="12" t="inlineStr"/>
      <c r="E107" s="15" t="inlineStr"/>
      <c r="F107" s="15" t="inlineStr"/>
      <c r="G107" s="15" t="inlineStr"/>
      <c r="H107" s="15">
        <f>IF(AND(ISNUMBER(E107),ISNUMBER(F107),ISNUMBER(G107)),E107*F107*G107,"")</f>
        <v/>
      </c>
      <c r="I107" s="12" t="inlineStr"/>
    </row>
    <row r="108" ht="32" customHeight="1">
      <c r="A108" s="12" t="inlineStr">
        <is>
          <t>Chefs de service, coordinateurs, directeurs d'etablissement</t>
        </is>
      </c>
      <c r="B108" s="12" t="inlineStr">
        <is>
          <t>Conflits de valeurs et qualite empechee</t>
        </is>
      </c>
      <c r="C108" s="12" t="inlineStr">
        <is>
          <t>Sentiment de trahir les valeurs fondatrices quand les moyens manquent</t>
        </is>
      </c>
      <c r="D108" s="12" t="inlineStr"/>
      <c r="E108" s="15" t="inlineStr"/>
      <c r="F108" s="15" t="inlineStr"/>
      <c r="G108" s="15" t="inlineStr"/>
      <c r="H108" s="15">
        <f>IF(AND(ISNUMBER(E108),ISNUMBER(F108),ISNUMBER(G108)),E108*F108*G108,"")</f>
        <v/>
      </c>
      <c r="I108" s="12" t="inlineStr"/>
    </row>
    <row r="109" ht="32" customHeight="1">
      <c r="A109" s="12" t="inlineStr">
        <is>
          <t>Chefs de service, coordinateurs, directeurs d'etablissement</t>
        </is>
      </c>
      <c r="B109" s="12" t="inlineStr">
        <is>
          <t>Conflits de valeurs et qualite empechee</t>
        </is>
      </c>
      <c r="C109" s="12" t="inlineStr">
        <is>
          <t>Difficulte a accompagner des personnes dont les besoins depassent les ressources</t>
        </is>
      </c>
      <c r="D109" s="12" t="inlineStr"/>
      <c r="E109" s="15" t="inlineStr"/>
      <c r="F109" s="15" t="inlineStr"/>
      <c r="G109" s="15" t="inlineStr"/>
      <c r="H109" s="15">
        <f>IF(AND(ISNUMBER(E109),ISNUMBER(F109),ISNUMBER(G109)),E109*F109*G109,"")</f>
        <v/>
      </c>
      <c r="I109" s="12" t="inlineStr"/>
    </row>
    <row r="110" ht="32" customHeight="1">
      <c r="A110" s="12" t="inlineStr">
        <is>
          <t>Chefs de service, coordinateurs, directeurs d'etablissement</t>
        </is>
      </c>
      <c r="B110" s="12" t="inlineStr">
        <is>
          <t>Conflits de valeurs et qualite empechee</t>
        </is>
      </c>
      <c r="C110" s="12" t="inlineStr">
        <is>
          <t>Conflit entre individualisation de l'accompagnement et standardisation des dispositifs</t>
        </is>
      </c>
      <c r="D110" s="12" t="inlineStr"/>
      <c r="E110" s="15" t="inlineStr"/>
      <c r="F110" s="15" t="inlineStr"/>
      <c r="G110" s="15" t="inlineStr"/>
      <c r="H110" s="15">
        <f>IF(AND(ISNUMBER(E110),ISNUMBER(F110),ISNUMBER(G110)),E110*F110*G110,"")</f>
        <v/>
      </c>
      <c r="I110" s="12" t="inlineStr"/>
    </row>
    <row r="111" ht="32" customHeight="1">
      <c r="A111" s="12" t="inlineStr">
        <is>
          <t>Chefs de service, coordinateurs, directeurs d'etablissement</t>
        </is>
      </c>
      <c r="B111" s="12" t="inlineStr">
        <is>
          <t>Conflits de valeurs et qualite empechee</t>
        </is>
      </c>
      <c r="C111" s="12" t="inlineStr">
        <is>
          <t>Ethique professionnelle face aux injonctions de resultat des financeurs</t>
        </is>
      </c>
      <c r="D111" s="12" t="inlineStr"/>
      <c r="E111" s="15" t="inlineStr"/>
      <c r="F111" s="15" t="inlineStr"/>
      <c r="G111" s="15" t="inlineStr"/>
      <c r="H111" s="15">
        <f>IF(AND(ISNUMBER(E111),ISNUMBER(F111),ISNUMBER(G111)),E111*F111*G111,"")</f>
        <v/>
      </c>
      <c r="I111" s="12" t="inlineStr"/>
    </row>
    <row r="112" ht="32" customHeight="1">
      <c r="A112" s="12" t="inlineStr">
        <is>
          <t>Chefs de service, coordinateurs, directeurs d'etablissement</t>
        </is>
      </c>
      <c r="B112" s="12" t="inlineStr">
        <is>
          <t>Insecurite de la situation de travail</t>
        </is>
      </c>
      <c r="C112" s="12" t="inlineStr">
        <is>
          <t>Precarite des financements publics (annualite, appels a projets, conventions courtes)</t>
        </is>
      </c>
      <c r="D112" s="12" t="inlineStr"/>
      <c r="E112" s="15" t="inlineStr"/>
      <c r="F112" s="15" t="inlineStr"/>
      <c r="G112" s="15" t="inlineStr"/>
      <c r="H112" s="15">
        <f>IF(AND(ISNUMBER(E112),ISNUMBER(F112),ISNUMBER(G112)),E112*F112*G112,"")</f>
        <v/>
      </c>
      <c r="I112" s="12" t="inlineStr"/>
    </row>
    <row r="113" ht="32" customHeight="1">
      <c r="A113" s="12" t="inlineStr">
        <is>
          <t>Chefs de service, coordinateurs, directeurs d'etablissement</t>
        </is>
      </c>
      <c r="B113" s="12" t="inlineStr">
        <is>
          <t>Insecurite de la situation de travail</t>
        </is>
      </c>
      <c r="C113" s="12" t="inlineStr">
        <is>
          <t>Volatilite des emplois aides et des dispositifs d'insertion</t>
        </is>
      </c>
      <c r="D113" s="12" t="inlineStr"/>
      <c r="E113" s="15" t="inlineStr"/>
      <c r="F113" s="15" t="inlineStr"/>
      <c r="G113" s="15" t="inlineStr"/>
      <c r="H113" s="15">
        <f>IF(AND(ISNUMBER(E113),ISNUMBER(F113),ISNUMBER(G113)),E113*F113*G113,"")</f>
        <v/>
      </c>
      <c r="I113" s="12" t="inlineStr"/>
    </row>
    <row r="114" ht="32" customHeight="1">
      <c r="A114" s="12" t="inlineStr">
        <is>
          <t>Chefs de service, coordinateurs, directeurs d'etablissement</t>
        </is>
      </c>
      <c r="B114" s="12" t="inlineStr">
        <is>
          <t>Insecurite de la situation de travail</t>
        </is>
      </c>
      <c r="C114" s="12" t="inlineStr">
        <is>
          <t>Restructurations frequentes liees aux fusions associatives</t>
        </is>
      </c>
      <c r="D114" s="12" t="inlineStr"/>
      <c r="E114" s="15" t="inlineStr"/>
      <c r="F114" s="15" t="inlineStr"/>
      <c r="G114" s="15" t="inlineStr"/>
      <c r="H114" s="15">
        <f>IF(AND(ISNUMBER(E114),ISNUMBER(F114),ISNUMBER(G114)),E114*F114*G114,"")</f>
        <v/>
      </c>
      <c r="I114" s="12" t="inlineStr"/>
    </row>
    <row r="115" ht="32" customHeight="1">
      <c r="A115" s="12" t="inlineStr">
        <is>
          <t>Chefs de service, coordinateurs, directeurs d'etablissement</t>
        </is>
      </c>
      <c r="B115" s="12" t="inlineStr">
        <is>
          <t>Insecurite de la situation de travail</t>
        </is>
      </c>
      <c r="C115" s="12" t="inlineStr">
        <is>
          <t>Difficulte de recrutement et perte de competences experimentees</t>
        </is>
      </c>
      <c r="D115" s="12" t="inlineStr"/>
      <c r="E115" s="15" t="inlineStr"/>
      <c r="F115" s="15" t="inlineStr"/>
      <c r="G115" s="15" t="inlineStr"/>
      <c r="H115" s="15">
        <f>IF(AND(ISNUMBER(E115),ISNUMBER(F115),ISNUMBER(G115)),E115*F115*G115,"")</f>
        <v/>
      </c>
      <c r="I115" s="12" t="inlineStr"/>
    </row>
    <row r="116" ht="32" customHeight="1">
      <c r="A116" s="12" t="inlineStr">
        <is>
          <t>Chefs de service, coordinateurs, directeurs d'etablissement</t>
        </is>
      </c>
      <c r="B116" s="12" t="inlineStr">
        <is>
          <t>Insecurite de la situation de travail</t>
        </is>
      </c>
      <c r="C116" s="12" t="inlineStr">
        <is>
          <t>Risques specifiques pour le personnel en mission humanitaire (securite, sante)</t>
        </is>
      </c>
      <c r="D116" s="12" t="inlineStr"/>
      <c r="E116" s="15" t="inlineStr"/>
      <c r="F116" s="15" t="inlineStr"/>
      <c r="G116" s="15" t="inlineStr"/>
      <c r="H116" s="15">
        <f>IF(AND(ISNUMBER(E116),ISNUMBER(F116),ISNUMBER(G116)),E116*F116*G116,"")</f>
        <v/>
      </c>
      <c r="I116" s="12" t="inlineStr"/>
    </row>
    <row r="117" ht="32" customHeight="1">
      <c r="A117" s="12" t="inlineStr">
        <is>
          <t>Animateurs et mediateurs sociaux</t>
        </is>
      </c>
      <c r="B117" s="12" t="inlineStr">
        <is>
          <t>Intensite et temps de travail</t>
        </is>
      </c>
      <c r="C117" s="12" t="inlineStr">
        <is>
          <t>Charge emotionnelle et cognitive demultipliee par la complexite des situations rencontrees</t>
        </is>
      </c>
      <c r="D117" s="12" t="inlineStr"/>
      <c r="E117" s="15" t="inlineStr"/>
      <c r="F117" s="15" t="inlineStr"/>
      <c r="G117" s="15" t="inlineStr"/>
      <c r="H117" s="15">
        <f>IF(AND(ISNUMBER(E117),ISNUMBER(F117),ISNUMBER(G117)),E117*F117*G117,"")</f>
        <v/>
      </c>
      <c r="I117" s="12" t="inlineStr"/>
    </row>
    <row r="118" ht="32" customHeight="1">
      <c r="A118" s="12" t="inlineStr">
        <is>
          <t>Animateurs et mediateurs sociaux</t>
        </is>
      </c>
      <c r="B118" s="12" t="inlineStr">
        <is>
          <t>Intensite et temps de travail</t>
        </is>
      </c>
      <c r="C118" s="12" t="inlineStr">
        <is>
          <t>Sous-effectif chronique lie a la contrainte budgetaire des financements publics</t>
        </is>
      </c>
      <c r="D118" s="12" t="inlineStr"/>
      <c r="E118" s="15" t="inlineStr"/>
      <c r="F118" s="15" t="inlineStr"/>
      <c r="G118" s="15" t="inlineStr"/>
      <c r="H118" s="15">
        <f>IF(AND(ISNUMBER(E118),ISNUMBER(F118),ISNUMBER(G118)),E118*F118*G118,"")</f>
        <v/>
      </c>
      <c r="I118" s="12" t="inlineStr"/>
    </row>
    <row r="119" ht="32" customHeight="1">
      <c r="A119" s="12" t="inlineStr">
        <is>
          <t>Animateurs et mediateurs sociaux</t>
        </is>
      </c>
      <c r="B119" s="12" t="inlineStr">
        <is>
          <t>Intensite et temps de travail</t>
        </is>
      </c>
      <c r="C119" s="12" t="inlineStr">
        <is>
          <t>Multiplication des projets, des appels d'offres, des rapports d'activite</t>
        </is>
      </c>
      <c r="D119" s="12" t="inlineStr"/>
      <c r="E119" s="15" t="inlineStr"/>
      <c r="F119" s="15" t="inlineStr"/>
      <c r="G119" s="15" t="inlineStr"/>
      <c r="H119" s="15">
        <f>IF(AND(ISNUMBER(E119),ISNUMBER(F119),ISNUMBER(G119)),E119*F119*G119,"")</f>
        <v/>
      </c>
      <c r="I119" s="12" t="inlineStr"/>
    </row>
    <row r="120" ht="32" customHeight="1">
      <c r="A120" s="12" t="inlineStr">
        <is>
          <t>Animateurs et mediateurs sociaux</t>
        </is>
      </c>
      <c r="B120" s="12" t="inlineStr">
        <is>
          <t>Intensite et temps de travail</t>
        </is>
      </c>
      <c r="C120" s="12" t="inlineStr">
        <is>
          <t>Polyvalence imposee, melange des fonctions support et de terrain</t>
        </is>
      </c>
      <c r="D120" s="12" t="inlineStr"/>
      <c r="E120" s="15" t="inlineStr"/>
      <c r="F120" s="15" t="inlineStr"/>
      <c r="G120" s="15" t="inlineStr"/>
      <c r="H120" s="15">
        <f>IF(AND(ISNUMBER(E120),ISNUMBER(F120),ISNUMBER(G120)),E120*F120*G120,"")</f>
        <v/>
      </c>
      <c r="I120" s="12" t="inlineStr"/>
    </row>
    <row r="121" ht="32" customHeight="1">
      <c r="A121" s="12" t="inlineStr">
        <is>
          <t>Animateurs et mediateurs sociaux</t>
        </is>
      </c>
      <c r="B121" s="12" t="inlineStr">
        <is>
          <t>Exigences emotionnelles</t>
        </is>
      </c>
      <c r="C121" s="12" t="inlineStr">
        <is>
          <t>Confrontation a la souffrance sociale, a la precarite extreme, aux violences subies</t>
        </is>
      </c>
      <c r="D121" s="12" t="inlineStr"/>
      <c r="E121" s="15" t="inlineStr"/>
      <c r="F121" s="15" t="inlineStr"/>
      <c r="G121" s="15" t="inlineStr"/>
      <c r="H121" s="15">
        <f>IF(AND(ISNUMBER(E121),ISNUMBER(F121),ISNUMBER(G121)),E121*F121*G121,"")</f>
        <v/>
      </c>
      <c r="I121" s="12" t="inlineStr"/>
    </row>
    <row r="122" ht="32" customHeight="1">
      <c r="A122" s="12" t="inlineStr">
        <is>
          <t>Animateurs et mediateurs sociaux</t>
        </is>
      </c>
      <c r="B122" s="12" t="inlineStr">
        <is>
          <t>Exigences emotionnelles</t>
        </is>
      </c>
      <c r="C122" s="12" t="inlineStr">
        <is>
          <t>Accompagnement de publics traumatises ou en grande detresse</t>
        </is>
      </c>
      <c r="D122" s="12" t="inlineStr"/>
      <c r="E122" s="15" t="inlineStr"/>
      <c r="F122" s="15" t="inlineStr"/>
      <c r="G122" s="15" t="inlineStr"/>
      <c r="H122" s="15">
        <f>IF(AND(ISNUMBER(E122),ISNUMBER(F122),ISNUMBER(G122)),E122*F122*G122,"")</f>
        <v/>
      </c>
      <c r="I122" s="12" t="inlineStr"/>
    </row>
    <row r="123" ht="32" customHeight="1">
      <c r="A123" s="12" t="inlineStr">
        <is>
          <t>Animateurs et mediateurs sociaux</t>
        </is>
      </c>
      <c r="B123" s="12" t="inlineStr">
        <is>
          <t>Exigences emotionnelles</t>
        </is>
      </c>
      <c r="C123" s="12" t="inlineStr">
        <is>
          <t>Distance professionnelle difficile a tenir avec les beneficiaires</t>
        </is>
      </c>
      <c r="D123" s="12" t="inlineStr"/>
      <c r="E123" s="15" t="inlineStr"/>
      <c r="F123" s="15" t="inlineStr"/>
      <c r="G123" s="15" t="inlineStr"/>
      <c r="H123" s="15">
        <f>IF(AND(ISNUMBER(E123),ISNUMBER(F123),ISNUMBER(G123)),E123*F123*G123,"")</f>
        <v/>
      </c>
      <c r="I123" s="12" t="inlineStr"/>
    </row>
    <row r="124" ht="32" customHeight="1">
      <c r="A124" s="12" t="inlineStr">
        <is>
          <t>Animateurs et mediateurs sociaux</t>
        </is>
      </c>
      <c r="B124" s="12" t="inlineStr">
        <is>
          <t>Exigences emotionnelles</t>
        </is>
      </c>
      <c r="C124" s="12" t="inlineStr">
        <is>
          <t>Devoir de neutralite face a des situations injustes ou choquantes</t>
        </is>
      </c>
      <c r="D124" s="12" t="inlineStr"/>
      <c r="E124" s="15" t="inlineStr"/>
      <c r="F124" s="15" t="inlineStr"/>
      <c r="G124" s="15" t="inlineStr"/>
      <c r="H124" s="15">
        <f>IF(AND(ISNUMBER(E124),ISNUMBER(F124),ISNUMBER(G124)),E124*F124*G124,"")</f>
        <v/>
      </c>
      <c r="I124" s="12" t="inlineStr"/>
    </row>
    <row r="125" ht="32" customHeight="1">
      <c r="A125" s="12" t="inlineStr">
        <is>
          <t>Animateurs et mediateurs sociaux</t>
        </is>
      </c>
      <c r="B125" s="12" t="inlineStr">
        <is>
          <t>Exigences emotionnelles</t>
        </is>
      </c>
      <c r="C125" s="12" t="inlineStr">
        <is>
          <t>Risque de stress post-traumatique secondaire (compassion fatigue)</t>
        </is>
      </c>
      <c r="D125" s="12" t="inlineStr"/>
      <c r="E125" s="15" t="inlineStr"/>
      <c r="F125" s="15" t="inlineStr"/>
      <c r="G125" s="15" t="inlineStr"/>
      <c r="H125" s="15">
        <f>IF(AND(ISNUMBER(E125),ISNUMBER(F125),ISNUMBER(G125)),E125*F125*G125,"")</f>
        <v/>
      </c>
      <c r="I125" s="12" t="inlineStr"/>
    </row>
    <row r="126" ht="32" customHeight="1">
      <c r="A126" s="12" t="inlineStr">
        <is>
          <t>Animateurs et mediateurs sociaux</t>
        </is>
      </c>
      <c r="B126" s="12" t="inlineStr">
        <is>
          <t>Autonomie et marges de manoeuvre</t>
        </is>
      </c>
      <c r="C126" s="12" t="inlineStr">
        <is>
          <t>Cadres reglementaires et contractuels lourds (financeurs, tutelles)</t>
        </is>
      </c>
      <c r="D126" s="12" t="inlineStr"/>
      <c r="E126" s="15" t="inlineStr"/>
      <c r="F126" s="15" t="inlineStr"/>
      <c r="G126" s="15" t="inlineStr"/>
      <c r="H126" s="15">
        <f>IF(AND(ISNUMBER(E126),ISNUMBER(F126),ISNUMBER(G126)),E126*F126*G126,"")</f>
        <v/>
      </c>
      <c r="I126" s="12" t="inlineStr"/>
    </row>
    <row r="127" ht="32" customHeight="1">
      <c r="A127" s="12" t="inlineStr">
        <is>
          <t>Animateurs et mediateurs sociaux</t>
        </is>
      </c>
      <c r="B127" s="12" t="inlineStr">
        <is>
          <t>Autonomie et marges de manoeuvre</t>
        </is>
      </c>
      <c r="C127" s="12" t="inlineStr">
        <is>
          <t>Procedures administratives chronophages au detriment du travail social</t>
        </is>
      </c>
      <c r="D127" s="12" t="inlineStr"/>
      <c r="E127" s="15" t="inlineStr"/>
      <c r="F127" s="15" t="inlineStr"/>
      <c r="G127" s="15" t="inlineStr"/>
      <c r="H127" s="15">
        <f>IF(AND(ISNUMBER(E127),ISNUMBER(F127),ISNUMBER(G127)),E127*F127*G127,"")</f>
        <v/>
      </c>
      <c r="I127" s="12" t="inlineStr"/>
    </row>
    <row r="128" ht="32" customHeight="1">
      <c r="A128" s="12" t="inlineStr">
        <is>
          <t>Animateurs et mediateurs sociaux</t>
        </is>
      </c>
      <c r="B128" s="12" t="inlineStr">
        <is>
          <t>Autonomie et marges de manoeuvre</t>
        </is>
      </c>
      <c r="C128" s="12" t="inlineStr">
        <is>
          <t>Faible reconnaissance des marges d'initiative des travailleurs sociaux</t>
        </is>
      </c>
      <c r="D128" s="12" t="inlineStr"/>
      <c r="E128" s="15" t="inlineStr"/>
      <c r="F128" s="15" t="inlineStr"/>
      <c r="G128" s="15" t="inlineStr"/>
      <c r="H128" s="15">
        <f>IF(AND(ISNUMBER(E128),ISNUMBER(F128),ISNUMBER(G128)),E128*F128*G128,"")</f>
        <v/>
      </c>
      <c r="I128" s="12" t="inlineStr"/>
    </row>
    <row r="129" ht="32" customHeight="1">
      <c r="A129" s="12" t="inlineStr">
        <is>
          <t>Animateurs et mediateurs sociaux</t>
        </is>
      </c>
      <c r="B129" s="12" t="inlineStr">
        <is>
          <t>Autonomie et marges de manoeuvre</t>
        </is>
      </c>
      <c r="C129" s="12" t="inlineStr">
        <is>
          <t>Difficulte a peser sur les decisions strategiques de la structure</t>
        </is>
      </c>
      <c r="D129" s="12" t="inlineStr"/>
      <c r="E129" s="15" t="inlineStr"/>
      <c r="F129" s="15" t="inlineStr"/>
      <c r="G129" s="15" t="inlineStr"/>
      <c r="H129" s="15">
        <f>IF(AND(ISNUMBER(E129),ISNUMBER(F129),ISNUMBER(G129)),E129*F129*G129,"")</f>
        <v/>
      </c>
      <c r="I129" s="12" t="inlineStr"/>
    </row>
    <row r="130" ht="32" customHeight="1">
      <c r="A130" s="12" t="inlineStr">
        <is>
          <t>Animateurs et mediateurs sociaux</t>
        </is>
      </c>
      <c r="B130" s="12" t="inlineStr">
        <is>
          <t>Rapports sociaux et reconnaissance</t>
        </is>
      </c>
      <c r="C130" s="12" t="inlineStr">
        <is>
          <t>Tensions entre equipes de terrain et fonctions support</t>
        </is>
      </c>
      <c r="D130" s="12" t="inlineStr"/>
      <c r="E130" s="15" t="inlineStr"/>
      <c r="F130" s="15" t="inlineStr"/>
      <c r="G130" s="15" t="inlineStr"/>
      <c r="H130" s="15">
        <f>IF(AND(ISNUMBER(E130),ISNUMBER(F130),ISNUMBER(G130)),E130*F130*G130,"")</f>
        <v/>
      </c>
      <c r="I130" s="12" t="inlineStr"/>
    </row>
    <row r="131" ht="32" customHeight="1">
      <c r="A131" s="12" t="inlineStr">
        <is>
          <t>Animateurs et mediateurs sociaux</t>
        </is>
      </c>
      <c r="B131" s="12" t="inlineStr">
        <is>
          <t>Rapports sociaux et reconnaissance</t>
        </is>
      </c>
      <c r="C131" s="12" t="inlineStr">
        <is>
          <t>Reconnaissance institutionnelle faible (salaires bas, perspectives limitees)</t>
        </is>
      </c>
      <c r="D131" s="12" t="inlineStr"/>
      <c r="E131" s="15" t="inlineStr"/>
      <c r="F131" s="15" t="inlineStr"/>
      <c r="G131" s="15" t="inlineStr"/>
      <c r="H131" s="15">
        <f>IF(AND(ISNUMBER(E131),ISNUMBER(F131),ISNUMBER(G131)),E131*F131*G131,"")</f>
        <v/>
      </c>
      <c r="I131" s="12" t="inlineStr"/>
    </row>
    <row r="132" ht="32" customHeight="1">
      <c r="A132" s="12" t="inlineStr">
        <is>
          <t>Animateurs et mediateurs sociaux</t>
        </is>
      </c>
      <c r="B132" s="12" t="inlineStr">
        <is>
          <t>Rapports sociaux et reconnaissance</t>
        </is>
      </c>
      <c r="C132" s="12" t="inlineStr">
        <is>
          <t>Difficulte de la place du benevolat aux cotes du salariat</t>
        </is>
      </c>
      <c r="D132" s="12" t="inlineStr"/>
      <c r="E132" s="15" t="inlineStr"/>
      <c r="F132" s="15" t="inlineStr"/>
      <c r="G132" s="15" t="inlineStr"/>
      <c r="H132" s="15">
        <f>IF(AND(ISNUMBER(E132),ISNUMBER(F132),ISNUMBER(G132)),E132*F132*G132,"")</f>
        <v/>
      </c>
      <c r="I132" s="12" t="inlineStr"/>
    </row>
    <row r="133" ht="32" customHeight="1">
      <c r="A133" s="12" t="inlineStr">
        <is>
          <t>Animateurs et mediateurs sociaux</t>
        </is>
      </c>
      <c r="B133" s="12" t="inlineStr">
        <is>
          <t>Rapports sociaux et reconnaissance</t>
        </is>
      </c>
      <c r="C133" s="12" t="inlineStr">
        <is>
          <t>Conflits autour du projet associatif et des orientations strategiques</t>
        </is>
      </c>
      <c r="D133" s="12" t="inlineStr"/>
      <c r="E133" s="15" t="inlineStr"/>
      <c r="F133" s="15" t="inlineStr"/>
      <c r="G133" s="15" t="inlineStr"/>
      <c r="H133" s="15">
        <f>IF(AND(ISNUMBER(E133),ISNUMBER(F133),ISNUMBER(G133)),E133*F133*G133,"")</f>
        <v/>
      </c>
      <c r="I133" s="12" t="inlineStr"/>
    </row>
    <row r="134" ht="32" customHeight="1">
      <c r="A134" s="12" t="inlineStr">
        <is>
          <t>Animateurs et mediateurs sociaux</t>
        </is>
      </c>
      <c r="B134" s="12" t="inlineStr">
        <is>
          <t>Rapports sociaux et reconnaissance</t>
        </is>
      </c>
      <c r="C134" s="12" t="inlineStr">
        <is>
          <t>Isolement professionnel des intervenants a domicile ou en milieu ouvert</t>
        </is>
      </c>
      <c r="D134" s="12" t="inlineStr"/>
      <c r="E134" s="15" t="inlineStr"/>
      <c r="F134" s="15" t="inlineStr"/>
      <c r="G134" s="15" t="inlineStr"/>
      <c r="H134" s="15">
        <f>IF(AND(ISNUMBER(E134),ISNUMBER(F134),ISNUMBER(G134)),E134*F134*G134,"")</f>
        <v/>
      </c>
      <c r="I134" s="12" t="inlineStr"/>
    </row>
    <row r="135" ht="32" customHeight="1">
      <c r="A135" s="12" t="inlineStr">
        <is>
          <t>Animateurs et mediateurs sociaux</t>
        </is>
      </c>
      <c r="B135" s="12" t="inlineStr">
        <is>
          <t>Conflits de valeurs et qualite empechee</t>
        </is>
      </c>
      <c r="C135" s="12" t="inlineStr">
        <is>
          <t>Tension entre projet associatif et logique gestionnaire imposee par les financeurs</t>
        </is>
      </c>
      <c r="D135" s="12" t="inlineStr"/>
      <c r="E135" s="15" t="inlineStr"/>
      <c r="F135" s="15" t="inlineStr"/>
      <c r="G135" s="15" t="inlineStr"/>
      <c r="H135" s="15">
        <f>IF(AND(ISNUMBER(E135),ISNUMBER(F135),ISNUMBER(G135)),E135*F135*G135,"")</f>
        <v/>
      </c>
      <c r="I135" s="12" t="inlineStr"/>
    </row>
    <row r="136" ht="32" customHeight="1">
      <c r="A136" s="12" t="inlineStr">
        <is>
          <t>Animateurs et mediateurs sociaux</t>
        </is>
      </c>
      <c r="B136" s="12" t="inlineStr">
        <is>
          <t>Conflits de valeurs et qualite empechee</t>
        </is>
      </c>
      <c r="C136" s="12" t="inlineStr">
        <is>
          <t>Sentiment de trahir les valeurs fondatrices quand les moyens manquent</t>
        </is>
      </c>
      <c r="D136" s="12" t="inlineStr"/>
      <c r="E136" s="15" t="inlineStr"/>
      <c r="F136" s="15" t="inlineStr"/>
      <c r="G136" s="15" t="inlineStr"/>
      <c r="H136" s="15">
        <f>IF(AND(ISNUMBER(E136),ISNUMBER(F136),ISNUMBER(G136)),E136*F136*G136,"")</f>
        <v/>
      </c>
      <c r="I136" s="12" t="inlineStr"/>
    </row>
    <row r="137" ht="32" customHeight="1">
      <c r="A137" s="12" t="inlineStr">
        <is>
          <t>Animateurs et mediateurs sociaux</t>
        </is>
      </c>
      <c r="B137" s="12" t="inlineStr">
        <is>
          <t>Conflits de valeurs et qualite empechee</t>
        </is>
      </c>
      <c r="C137" s="12" t="inlineStr">
        <is>
          <t>Difficulte a accompagner des personnes dont les besoins depassent les ressources</t>
        </is>
      </c>
      <c r="D137" s="12" t="inlineStr"/>
      <c r="E137" s="15" t="inlineStr"/>
      <c r="F137" s="15" t="inlineStr"/>
      <c r="G137" s="15" t="inlineStr"/>
      <c r="H137" s="15">
        <f>IF(AND(ISNUMBER(E137),ISNUMBER(F137),ISNUMBER(G137)),E137*F137*G137,"")</f>
        <v/>
      </c>
      <c r="I137" s="12" t="inlineStr"/>
    </row>
    <row r="138" ht="32" customHeight="1">
      <c r="A138" s="12" t="inlineStr">
        <is>
          <t>Animateurs et mediateurs sociaux</t>
        </is>
      </c>
      <c r="B138" s="12" t="inlineStr">
        <is>
          <t>Conflits de valeurs et qualite empechee</t>
        </is>
      </c>
      <c r="C138" s="12" t="inlineStr">
        <is>
          <t>Conflit entre individualisation de l'accompagnement et standardisation des dispositifs</t>
        </is>
      </c>
      <c r="D138" s="12" t="inlineStr"/>
      <c r="E138" s="15" t="inlineStr"/>
      <c r="F138" s="15" t="inlineStr"/>
      <c r="G138" s="15" t="inlineStr"/>
      <c r="H138" s="15">
        <f>IF(AND(ISNUMBER(E138),ISNUMBER(F138),ISNUMBER(G138)),E138*F138*G138,"")</f>
        <v/>
      </c>
      <c r="I138" s="12" t="inlineStr"/>
    </row>
    <row r="139" ht="32" customHeight="1">
      <c r="A139" s="12" t="inlineStr">
        <is>
          <t>Animateurs et mediateurs sociaux</t>
        </is>
      </c>
      <c r="B139" s="12" t="inlineStr">
        <is>
          <t>Conflits de valeurs et qualite empechee</t>
        </is>
      </c>
      <c r="C139" s="12" t="inlineStr">
        <is>
          <t>Ethique professionnelle face aux injonctions de resultat des financeurs</t>
        </is>
      </c>
      <c r="D139" s="12" t="inlineStr"/>
      <c r="E139" s="15" t="inlineStr"/>
      <c r="F139" s="15" t="inlineStr"/>
      <c r="G139" s="15" t="inlineStr"/>
      <c r="H139" s="15">
        <f>IF(AND(ISNUMBER(E139),ISNUMBER(F139),ISNUMBER(G139)),E139*F139*G139,"")</f>
        <v/>
      </c>
      <c r="I139" s="12" t="inlineStr"/>
    </row>
    <row r="140" ht="32" customHeight="1">
      <c r="A140" s="12" t="inlineStr">
        <is>
          <t>Animateurs et mediateurs sociaux</t>
        </is>
      </c>
      <c r="B140" s="12" t="inlineStr">
        <is>
          <t>Insecurite de la situation de travail</t>
        </is>
      </c>
      <c r="C140" s="12" t="inlineStr">
        <is>
          <t>Precarite des financements publics (annualite, appels a projets, conventions courtes)</t>
        </is>
      </c>
      <c r="D140" s="12" t="inlineStr"/>
      <c r="E140" s="15" t="inlineStr"/>
      <c r="F140" s="15" t="inlineStr"/>
      <c r="G140" s="15" t="inlineStr"/>
      <c r="H140" s="15">
        <f>IF(AND(ISNUMBER(E140),ISNUMBER(F140),ISNUMBER(G140)),E140*F140*G140,"")</f>
        <v/>
      </c>
      <c r="I140" s="12" t="inlineStr"/>
    </row>
    <row r="141" ht="32" customHeight="1">
      <c r="A141" s="12" t="inlineStr">
        <is>
          <t>Animateurs et mediateurs sociaux</t>
        </is>
      </c>
      <c r="B141" s="12" t="inlineStr">
        <is>
          <t>Insecurite de la situation de travail</t>
        </is>
      </c>
      <c r="C141" s="12" t="inlineStr">
        <is>
          <t>Volatilite des emplois aides et des dispositifs d'insertion</t>
        </is>
      </c>
      <c r="D141" s="12" t="inlineStr"/>
      <c r="E141" s="15" t="inlineStr"/>
      <c r="F141" s="15" t="inlineStr"/>
      <c r="G141" s="15" t="inlineStr"/>
      <c r="H141" s="15">
        <f>IF(AND(ISNUMBER(E141),ISNUMBER(F141),ISNUMBER(G141)),E141*F141*G141,"")</f>
        <v/>
      </c>
      <c r="I141" s="12" t="inlineStr"/>
    </row>
    <row r="142" ht="32" customHeight="1">
      <c r="A142" s="12" t="inlineStr">
        <is>
          <t>Animateurs et mediateurs sociaux</t>
        </is>
      </c>
      <c r="B142" s="12" t="inlineStr">
        <is>
          <t>Insecurite de la situation de travail</t>
        </is>
      </c>
      <c r="C142" s="12" t="inlineStr">
        <is>
          <t>Restructurations frequentes liees aux fusions associatives</t>
        </is>
      </c>
      <c r="D142" s="12" t="inlineStr"/>
      <c r="E142" s="15" t="inlineStr"/>
      <c r="F142" s="15" t="inlineStr"/>
      <c r="G142" s="15" t="inlineStr"/>
      <c r="H142" s="15">
        <f>IF(AND(ISNUMBER(E142),ISNUMBER(F142),ISNUMBER(G142)),E142*F142*G142,"")</f>
        <v/>
      </c>
      <c r="I142" s="12" t="inlineStr"/>
    </row>
    <row r="143" ht="32" customHeight="1">
      <c r="A143" s="12" t="inlineStr">
        <is>
          <t>Animateurs et mediateurs sociaux</t>
        </is>
      </c>
      <c r="B143" s="12" t="inlineStr">
        <is>
          <t>Insecurite de la situation de travail</t>
        </is>
      </c>
      <c r="C143" s="12" t="inlineStr">
        <is>
          <t>Difficulte de recrutement et perte de competences experimentees</t>
        </is>
      </c>
      <c r="D143" s="12" t="inlineStr"/>
      <c r="E143" s="15" t="inlineStr"/>
      <c r="F143" s="15" t="inlineStr"/>
      <c r="G143" s="15" t="inlineStr"/>
      <c r="H143" s="15">
        <f>IF(AND(ISNUMBER(E143),ISNUMBER(F143),ISNUMBER(G143)),E143*F143*G143,"")</f>
        <v/>
      </c>
      <c r="I143" s="12" t="inlineStr"/>
    </row>
    <row r="144" ht="32" customHeight="1">
      <c r="A144" s="12" t="inlineStr">
        <is>
          <t>Animateurs et mediateurs sociaux</t>
        </is>
      </c>
      <c r="B144" s="12" t="inlineStr">
        <is>
          <t>Insecurite de la situation de travail</t>
        </is>
      </c>
      <c r="C144" s="12" t="inlineStr">
        <is>
          <t>Risques specifiques pour le personnel en mission humanitaire (securite, sante)</t>
        </is>
      </c>
      <c r="D144" s="12" t="inlineStr"/>
      <c r="E144" s="15" t="inlineStr"/>
      <c r="F144" s="15" t="inlineStr"/>
      <c r="G144" s="15" t="inlineStr"/>
      <c r="H144" s="15">
        <f>IF(AND(ISNUMBER(E144),ISNUMBER(F144),ISNUMBER(G144)),E144*F144*G144,"")</f>
        <v/>
      </c>
      <c r="I144" s="12" t="inlineStr"/>
    </row>
    <row r="145" ht="32" customHeight="1">
      <c r="A145" s="12" t="inlineStr">
        <is>
          <t>Volontaires, services civiques, benevoles encadres</t>
        </is>
      </c>
      <c r="B145" s="12" t="inlineStr">
        <is>
          <t>Intensite et temps de travail</t>
        </is>
      </c>
      <c r="C145" s="12" t="inlineStr">
        <is>
          <t>Charge emotionnelle et cognitive demultipliee par la complexite des situations rencontrees</t>
        </is>
      </c>
      <c r="D145" s="12" t="inlineStr"/>
      <c r="E145" s="15" t="inlineStr"/>
      <c r="F145" s="15" t="inlineStr"/>
      <c r="G145" s="15" t="inlineStr"/>
      <c r="H145" s="15">
        <f>IF(AND(ISNUMBER(E145),ISNUMBER(F145),ISNUMBER(G145)),E145*F145*G145,"")</f>
        <v/>
      </c>
      <c r="I145" s="12" t="inlineStr"/>
    </row>
    <row r="146" ht="32" customHeight="1">
      <c r="A146" s="12" t="inlineStr">
        <is>
          <t>Volontaires, services civiques, benevoles encadres</t>
        </is>
      </c>
      <c r="B146" s="12" t="inlineStr">
        <is>
          <t>Intensite et temps de travail</t>
        </is>
      </c>
      <c r="C146" s="12" t="inlineStr">
        <is>
          <t>Sous-effectif chronique lie a la contrainte budgetaire des financements publics</t>
        </is>
      </c>
      <c r="D146" s="12" t="inlineStr"/>
      <c r="E146" s="15" t="inlineStr"/>
      <c r="F146" s="15" t="inlineStr"/>
      <c r="G146" s="15" t="inlineStr"/>
      <c r="H146" s="15">
        <f>IF(AND(ISNUMBER(E146),ISNUMBER(F146),ISNUMBER(G146)),E146*F146*G146,"")</f>
        <v/>
      </c>
      <c r="I146" s="12" t="inlineStr"/>
    </row>
    <row r="147" ht="32" customHeight="1">
      <c r="A147" s="12" t="inlineStr">
        <is>
          <t>Volontaires, services civiques, benevoles encadres</t>
        </is>
      </c>
      <c r="B147" s="12" t="inlineStr">
        <is>
          <t>Intensite et temps de travail</t>
        </is>
      </c>
      <c r="C147" s="12" t="inlineStr">
        <is>
          <t>Multiplication des projets, des appels d'offres, des rapports d'activite</t>
        </is>
      </c>
      <c r="D147" s="12" t="inlineStr"/>
      <c r="E147" s="15" t="inlineStr"/>
      <c r="F147" s="15" t="inlineStr"/>
      <c r="G147" s="15" t="inlineStr"/>
      <c r="H147" s="15">
        <f>IF(AND(ISNUMBER(E147),ISNUMBER(F147),ISNUMBER(G147)),E147*F147*G147,"")</f>
        <v/>
      </c>
      <c r="I147" s="12" t="inlineStr"/>
    </row>
    <row r="148" ht="32" customHeight="1">
      <c r="A148" s="12" t="inlineStr">
        <is>
          <t>Volontaires, services civiques, benevoles encadres</t>
        </is>
      </c>
      <c r="B148" s="12" t="inlineStr">
        <is>
          <t>Intensite et temps de travail</t>
        </is>
      </c>
      <c r="C148" s="12" t="inlineStr">
        <is>
          <t>Polyvalence imposee, melange des fonctions support et de terrain</t>
        </is>
      </c>
      <c r="D148" s="12" t="inlineStr"/>
      <c r="E148" s="15" t="inlineStr"/>
      <c r="F148" s="15" t="inlineStr"/>
      <c r="G148" s="15" t="inlineStr"/>
      <c r="H148" s="15">
        <f>IF(AND(ISNUMBER(E148),ISNUMBER(F148),ISNUMBER(G148)),E148*F148*G148,"")</f>
        <v/>
      </c>
      <c r="I148" s="12" t="inlineStr"/>
    </row>
    <row r="149" ht="32" customHeight="1">
      <c r="A149" s="12" t="inlineStr">
        <is>
          <t>Volontaires, services civiques, benevoles encadres</t>
        </is>
      </c>
      <c r="B149" s="12" t="inlineStr">
        <is>
          <t>Exigences emotionnelles</t>
        </is>
      </c>
      <c r="C149" s="12" t="inlineStr">
        <is>
          <t>Confrontation a la souffrance sociale, a la precarite extreme, aux violences subies</t>
        </is>
      </c>
      <c r="D149" s="12" t="inlineStr"/>
      <c r="E149" s="15" t="inlineStr"/>
      <c r="F149" s="15" t="inlineStr"/>
      <c r="G149" s="15" t="inlineStr"/>
      <c r="H149" s="15">
        <f>IF(AND(ISNUMBER(E149),ISNUMBER(F149),ISNUMBER(G149)),E149*F149*G149,"")</f>
        <v/>
      </c>
      <c r="I149" s="12" t="inlineStr"/>
    </row>
    <row r="150" ht="32" customHeight="1">
      <c r="A150" s="12" t="inlineStr">
        <is>
          <t>Volontaires, services civiques, benevoles encadres</t>
        </is>
      </c>
      <c r="B150" s="12" t="inlineStr">
        <is>
          <t>Exigences emotionnelles</t>
        </is>
      </c>
      <c r="C150" s="12" t="inlineStr">
        <is>
          <t>Accompagnement de publics traumatises ou en grande detresse</t>
        </is>
      </c>
      <c r="D150" s="12" t="inlineStr"/>
      <c r="E150" s="15" t="inlineStr"/>
      <c r="F150" s="15" t="inlineStr"/>
      <c r="G150" s="15" t="inlineStr"/>
      <c r="H150" s="15">
        <f>IF(AND(ISNUMBER(E150),ISNUMBER(F150),ISNUMBER(G150)),E150*F150*G150,"")</f>
        <v/>
      </c>
      <c r="I150" s="12" t="inlineStr"/>
    </row>
    <row r="151" ht="32" customHeight="1">
      <c r="A151" s="12" t="inlineStr">
        <is>
          <t>Volontaires, services civiques, benevoles encadres</t>
        </is>
      </c>
      <c r="B151" s="12" t="inlineStr">
        <is>
          <t>Exigences emotionnelles</t>
        </is>
      </c>
      <c r="C151" s="12" t="inlineStr">
        <is>
          <t>Distance professionnelle difficile a tenir avec les beneficiaires</t>
        </is>
      </c>
      <c r="D151" s="12" t="inlineStr"/>
      <c r="E151" s="15" t="inlineStr"/>
      <c r="F151" s="15" t="inlineStr"/>
      <c r="G151" s="15" t="inlineStr"/>
      <c r="H151" s="15">
        <f>IF(AND(ISNUMBER(E151),ISNUMBER(F151),ISNUMBER(G151)),E151*F151*G151,"")</f>
        <v/>
      </c>
      <c r="I151" s="12" t="inlineStr"/>
    </row>
    <row r="152" ht="32" customHeight="1">
      <c r="A152" s="12" t="inlineStr">
        <is>
          <t>Volontaires, services civiques, benevoles encadres</t>
        </is>
      </c>
      <c r="B152" s="12" t="inlineStr">
        <is>
          <t>Exigences emotionnelles</t>
        </is>
      </c>
      <c r="C152" s="12" t="inlineStr">
        <is>
          <t>Devoir de neutralite face a des situations injustes ou choquantes</t>
        </is>
      </c>
      <c r="D152" s="12" t="inlineStr"/>
      <c r="E152" s="15" t="inlineStr"/>
      <c r="F152" s="15" t="inlineStr"/>
      <c r="G152" s="15" t="inlineStr"/>
      <c r="H152" s="15">
        <f>IF(AND(ISNUMBER(E152),ISNUMBER(F152),ISNUMBER(G152)),E152*F152*G152,"")</f>
        <v/>
      </c>
      <c r="I152" s="12" t="inlineStr"/>
    </row>
    <row r="153" ht="32" customHeight="1">
      <c r="A153" s="12" t="inlineStr">
        <is>
          <t>Volontaires, services civiques, benevoles encadres</t>
        </is>
      </c>
      <c r="B153" s="12" t="inlineStr">
        <is>
          <t>Exigences emotionnelles</t>
        </is>
      </c>
      <c r="C153" s="12" t="inlineStr">
        <is>
          <t>Risque de stress post-traumatique secondaire (compassion fatigue)</t>
        </is>
      </c>
      <c r="D153" s="12" t="inlineStr"/>
      <c r="E153" s="15" t="inlineStr"/>
      <c r="F153" s="15" t="inlineStr"/>
      <c r="G153" s="15" t="inlineStr"/>
      <c r="H153" s="15">
        <f>IF(AND(ISNUMBER(E153),ISNUMBER(F153),ISNUMBER(G153)),E153*F153*G153,"")</f>
        <v/>
      </c>
      <c r="I153" s="12" t="inlineStr"/>
    </row>
    <row r="154" ht="32" customHeight="1">
      <c r="A154" s="12" t="inlineStr">
        <is>
          <t>Volontaires, services civiques, benevoles encadres</t>
        </is>
      </c>
      <c r="B154" s="12" t="inlineStr">
        <is>
          <t>Autonomie et marges de manoeuvre</t>
        </is>
      </c>
      <c r="C154" s="12" t="inlineStr">
        <is>
          <t>Cadres reglementaires et contractuels lourds (financeurs, tutelles)</t>
        </is>
      </c>
      <c r="D154" s="12" t="inlineStr"/>
      <c r="E154" s="15" t="inlineStr"/>
      <c r="F154" s="15" t="inlineStr"/>
      <c r="G154" s="15" t="inlineStr"/>
      <c r="H154" s="15">
        <f>IF(AND(ISNUMBER(E154),ISNUMBER(F154),ISNUMBER(G154)),E154*F154*G154,"")</f>
        <v/>
      </c>
      <c r="I154" s="12" t="inlineStr"/>
    </row>
    <row r="155" ht="32" customHeight="1">
      <c r="A155" s="12" t="inlineStr">
        <is>
          <t>Volontaires, services civiques, benevoles encadres</t>
        </is>
      </c>
      <c r="B155" s="12" t="inlineStr">
        <is>
          <t>Autonomie et marges de manoeuvre</t>
        </is>
      </c>
      <c r="C155" s="12" t="inlineStr">
        <is>
          <t>Procedures administratives chronophages au detriment du travail social</t>
        </is>
      </c>
      <c r="D155" s="12" t="inlineStr"/>
      <c r="E155" s="15" t="inlineStr"/>
      <c r="F155" s="15" t="inlineStr"/>
      <c r="G155" s="15" t="inlineStr"/>
      <c r="H155" s="15">
        <f>IF(AND(ISNUMBER(E155),ISNUMBER(F155),ISNUMBER(G155)),E155*F155*G155,"")</f>
        <v/>
      </c>
      <c r="I155" s="12" t="inlineStr"/>
    </row>
    <row r="156" ht="32" customHeight="1">
      <c r="A156" s="12" t="inlineStr">
        <is>
          <t>Volontaires, services civiques, benevoles encadres</t>
        </is>
      </c>
      <c r="B156" s="12" t="inlineStr">
        <is>
          <t>Autonomie et marges de manoeuvre</t>
        </is>
      </c>
      <c r="C156" s="12" t="inlineStr">
        <is>
          <t>Faible reconnaissance des marges d'initiative des travailleurs sociaux</t>
        </is>
      </c>
      <c r="D156" s="12" t="inlineStr"/>
      <c r="E156" s="15" t="inlineStr"/>
      <c r="F156" s="15" t="inlineStr"/>
      <c r="G156" s="15" t="inlineStr"/>
      <c r="H156" s="15">
        <f>IF(AND(ISNUMBER(E156),ISNUMBER(F156),ISNUMBER(G156)),E156*F156*G156,"")</f>
        <v/>
      </c>
      <c r="I156" s="12" t="inlineStr"/>
    </row>
    <row r="157" ht="32" customHeight="1">
      <c r="A157" s="12" t="inlineStr">
        <is>
          <t>Volontaires, services civiques, benevoles encadres</t>
        </is>
      </c>
      <c r="B157" s="12" t="inlineStr">
        <is>
          <t>Autonomie et marges de manoeuvre</t>
        </is>
      </c>
      <c r="C157" s="12" t="inlineStr">
        <is>
          <t>Difficulte a peser sur les decisions strategiques de la structure</t>
        </is>
      </c>
      <c r="D157" s="12" t="inlineStr"/>
      <c r="E157" s="15" t="inlineStr"/>
      <c r="F157" s="15" t="inlineStr"/>
      <c r="G157" s="15" t="inlineStr"/>
      <c r="H157" s="15">
        <f>IF(AND(ISNUMBER(E157),ISNUMBER(F157),ISNUMBER(G157)),E157*F157*G157,"")</f>
        <v/>
      </c>
      <c r="I157" s="12" t="inlineStr"/>
    </row>
    <row r="158" ht="32" customHeight="1">
      <c r="A158" s="12" t="inlineStr">
        <is>
          <t>Volontaires, services civiques, benevoles encadres</t>
        </is>
      </c>
      <c r="B158" s="12" t="inlineStr">
        <is>
          <t>Rapports sociaux et reconnaissance</t>
        </is>
      </c>
      <c r="C158" s="12" t="inlineStr">
        <is>
          <t>Tensions entre equipes de terrain et fonctions support</t>
        </is>
      </c>
      <c r="D158" s="12" t="inlineStr"/>
      <c r="E158" s="15" t="inlineStr"/>
      <c r="F158" s="15" t="inlineStr"/>
      <c r="G158" s="15" t="inlineStr"/>
      <c r="H158" s="15">
        <f>IF(AND(ISNUMBER(E158),ISNUMBER(F158),ISNUMBER(G158)),E158*F158*G158,"")</f>
        <v/>
      </c>
      <c r="I158" s="12" t="inlineStr"/>
    </row>
    <row r="159" ht="32" customHeight="1">
      <c r="A159" s="12" t="inlineStr">
        <is>
          <t>Volontaires, services civiques, benevoles encadres</t>
        </is>
      </c>
      <c r="B159" s="12" t="inlineStr">
        <is>
          <t>Rapports sociaux et reconnaissance</t>
        </is>
      </c>
      <c r="C159" s="12" t="inlineStr">
        <is>
          <t>Reconnaissance institutionnelle faible (salaires bas, perspectives limitees)</t>
        </is>
      </c>
      <c r="D159" s="12" t="inlineStr"/>
      <c r="E159" s="15" t="inlineStr"/>
      <c r="F159" s="15" t="inlineStr"/>
      <c r="G159" s="15" t="inlineStr"/>
      <c r="H159" s="15">
        <f>IF(AND(ISNUMBER(E159),ISNUMBER(F159),ISNUMBER(G159)),E159*F159*G159,"")</f>
        <v/>
      </c>
      <c r="I159" s="12" t="inlineStr"/>
    </row>
    <row r="160" ht="32" customHeight="1">
      <c r="A160" s="12" t="inlineStr">
        <is>
          <t>Volontaires, services civiques, benevoles encadres</t>
        </is>
      </c>
      <c r="B160" s="12" t="inlineStr">
        <is>
          <t>Rapports sociaux et reconnaissance</t>
        </is>
      </c>
      <c r="C160" s="12" t="inlineStr">
        <is>
          <t>Difficulte de la place du benevolat aux cotes du salariat</t>
        </is>
      </c>
      <c r="D160" s="12" t="inlineStr"/>
      <c r="E160" s="15" t="inlineStr"/>
      <c r="F160" s="15" t="inlineStr"/>
      <c r="G160" s="15" t="inlineStr"/>
      <c r="H160" s="15">
        <f>IF(AND(ISNUMBER(E160),ISNUMBER(F160),ISNUMBER(G160)),E160*F160*G160,"")</f>
        <v/>
      </c>
      <c r="I160" s="12" t="inlineStr"/>
    </row>
    <row r="161" ht="32" customHeight="1">
      <c r="A161" s="12" t="inlineStr">
        <is>
          <t>Volontaires, services civiques, benevoles encadres</t>
        </is>
      </c>
      <c r="B161" s="12" t="inlineStr">
        <is>
          <t>Rapports sociaux et reconnaissance</t>
        </is>
      </c>
      <c r="C161" s="12" t="inlineStr">
        <is>
          <t>Conflits autour du projet associatif et des orientations strategiques</t>
        </is>
      </c>
      <c r="D161" s="12" t="inlineStr"/>
      <c r="E161" s="15" t="inlineStr"/>
      <c r="F161" s="15" t="inlineStr"/>
      <c r="G161" s="15" t="inlineStr"/>
      <c r="H161" s="15">
        <f>IF(AND(ISNUMBER(E161),ISNUMBER(F161),ISNUMBER(G161)),E161*F161*G161,"")</f>
        <v/>
      </c>
      <c r="I161" s="12" t="inlineStr"/>
    </row>
    <row r="162" ht="32" customHeight="1">
      <c r="A162" s="12" t="inlineStr">
        <is>
          <t>Volontaires, services civiques, benevoles encadres</t>
        </is>
      </c>
      <c r="B162" s="12" t="inlineStr">
        <is>
          <t>Rapports sociaux et reconnaissance</t>
        </is>
      </c>
      <c r="C162" s="12" t="inlineStr">
        <is>
          <t>Isolement professionnel des intervenants a domicile ou en milieu ouvert</t>
        </is>
      </c>
      <c r="D162" s="12" t="inlineStr"/>
      <c r="E162" s="15" t="inlineStr"/>
      <c r="F162" s="15" t="inlineStr"/>
      <c r="G162" s="15" t="inlineStr"/>
      <c r="H162" s="15">
        <f>IF(AND(ISNUMBER(E162),ISNUMBER(F162),ISNUMBER(G162)),E162*F162*G162,"")</f>
        <v/>
      </c>
      <c r="I162" s="12" t="inlineStr"/>
    </row>
    <row r="163" ht="32" customHeight="1">
      <c r="A163" s="12" t="inlineStr">
        <is>
          <t>Volontaires, services civiques, benevoles encadres</t>
        </is>
      </c>
      <c r="B163" s="12" t="inlineStr">
        <is>
          <t>Conflits de valeurs et qualite empechee</t>
        </is>
      </c>
      <c r="C163" s="12" t="inlineStr">
        <is>
          <t>Tension entre projet associatif et logique gestionnaire imposee par les financeurs</t>
        </is>
      </c>
      <c r="D163" s="12" t="inlineStr"/>
      <c r="E163" s="15" t="inlineStr"/>
      <c r="F163" s="15" t="inlineStr"/>
      <c r="G163" s="15" t="inlineStr"/>
      <c r="H163" s="15">
        <f>IF(AND(ISNUMBER(E163),ISNUMBER(F163),ISNUMBER(G163)),E163*F163*G163,"")</f>
        <v/>
      </c>
      <c r="I163" s="12" t="inlineStr"/>
    </row>
    <row r="164" ht="32" customHeight="1">
      <c r="A164" s="12" t="inlineStr">
        <is>
          <t>Volontaires, services civiques, benevoles encadres</t>
        </is>
      </c>
      <c r="B164" s="12" t="inlineStr">
        <is>
          <t>Conflits de valeurs et qualite empechee</t>
        </is>
      </c>
      <c r="C164" s="12" t="inlineStr">
        <is>
          <t>Sentiment de trahir les valeurs fondatrices quand les moyens manquent</t>
        </is>
      </c>
      <c r="D164" s="12" t="inlineStr"/>
      <c r="E164" s="15" t="inlineStr"/>
      <c r="F164" s="15" t="inlineStr"/>
      <c r="G164" s="15" t="inlineStr"/>
      <c r="H164" s="15">
        <f>IF(AND(ISNUMBER(E164),ISNUMBER(F164),ISNUMBER(G164)),E164*F164*G164,"")</f>
        <v/>
      </c>
      <c r="I164" s="12" t="inlineStr"/>
    </row>
    <row r="165" ht="32" customHeight="1">
      <c r="A165" s="12" t="inlineStr">
        <is>
          <t>Volontaires, services civiques, benevoles encadres</t>
        </is>
      </c>
      <c r="B165" s="12" t="inlineStr">
        <is>
          <t>Conflits de valeurs et qualite empechee</t>
        </is>
      </c>
      <c r="C165" s="12" t="inlineStr">
        <is>
          <t>Difficulte a accompagner des personnes dont les besoins depassent les ressources</t>
        </is>
      </c>
      <c r="D165" s="12" t="inlineStr"/>
      <c r="E165" s="15" t="inlineStr"/>
      <c r="F165" s="15" t="inlineStr"/>
      <c r="G165" s="15" t="inlineStr"/>
      <c r="H165" s="15">
        <f>IF(AND(ISNUMBER(E165),ISNUMBER(F165),ISNUMBER(G165)),E165*F165*G165,"")</f>
        <v/>
      </c>
      <c r="I165" s="12" t="inlineStr"/>
    </row>
    <row r="166" ht="32" customHeight="1">
      <c r="A166" s="12" t="inlineStr">
        <is>
          <t>Volontaires, services civiques, benevoles encadres</t>
        </is>
      </c>
      <c r="B166" s="12" t="inlineStr">
        <is>
          <t>Conflits de valeurs et qualite empechee</t>
        </is>
      </c>
      <c r="C166" s="12" t="inlineStr">
        <is>
          <t>Conflit entre individualisation de l'accompagnement et standardisation des dispositifs</t>
        </is>
      </c>
      <c r="D166" s="12" t="inlineStr"/>
      <c r="E166" s="15" t="inlineStr"/>
      <c r="F166" s="15" t="inlineStr"/>
      <c r="G166" s="15" t="inlineStr"/>
      <c r="H166" s="15">
        <f>IF(AND(ISNUMBER(E166),ISNUMBER(F166),ISNUMBER(G166)),E166*F166*G166,"")</f>
        <v/>
      </c>
      <c r="I166" s="12" t="inlineStr"/>
    </row>
    <row r="167" ht="32" customHeight="1">
      <c r="A167" s="12" t="inlineStr">
        <is>
          <t>Volontaires, services civiques, benevoles encadres</t>
        </is>
      </c>
      <c r="B167" s="12" t="inlineStr">
        <is>
          <t>Conflits de valeurs et qualite empechee</t>
        </is>
      </c>
      <c r="C167" s="12" t="inlineStr">
        <is>
          <t>Ethique professionnelle face aux injonctions de resultat des financeurs</t>
        </is>
      </c>
      <c r="D167" s="12" t="inlineStr"/>
      <c r="E167" s="15" t="inlineStr"/>
      <c r="F167" s="15" t="inlineStr"/>
      <c r="G167" s="15" t="inlineStr"/>
      <c r="H167" s="15">
        <f>IF(AND(ISNUMBER(E167),ISNUMBER(F167),ISNUMBER(G167)),E167*F167*G167,"")</f>
        <v/>
      </c>
      <c r="I167" s="12" t="inlineStr"/>
    </row>
    <row r="168" ht="32" customHeight="1">
      <c r="A168" s="12" t="inlineStr">
        <is>
          <t>Volontaires, services civiques, benevoles encadres</t>
        </is>
      </c>
      <c r="B168" s="12" t="inlineStr">
        <is>
          <t>Insecurite de la situation de travail</t>
        </is>
      </c>
      <c r="C168" s="12" t="inlineStr">
        <is>
          <t>Precarite des financements publics (annualite, appels a projets, conventions courtes)</t>
        </is>
      </c>
      <c r="D168" s="12" t="inlineStr"/>
      <c r="E168" s="15" t="inlineStr"/>
      <c r="F168" s="15" t="inlineStr"/>
      <c r="G168" s="15" t="inlineStr"/>
      <c r="H168" s="15">
        <f>IF(AND(ISNUMBER(E168),ISNUMBER(F168),ISNUMBER(G168)),E168*F168*G168,"")</f>
        <v/>
      </c>
      <c r="I168" s="12" t="inlineStr"/>
    </row>
    <row r="169" ht="32" customHeight="1">
      <c r="A169" s="12" t="inlineStr">
        <is>
          <t>Volontaires, services civiques, benevoles encadres</t>
        </is>
      </c>
      <c r="B169" s="12" t="inlineStr">
        <is>
          <t>Insecurite de la situation de travail</t>
        </is>
      </c>
      <c r="C169" s="12" t="inlineStr">
        <is>
          <t>Volatilite des emplois aides et des dispositifs d'insertion</t>
        </is>
      </c>
      <c r="D169" s="12" t="inlineStr"/>
      <c r="E169" s="15" t="inlineStr"/>
      <c r="F169" s="15" t="inlineStr"/>
      <c r="G169" s="15" t="inlineStr"/>
      <c r="H169" s="15">
        <f>IF(AND(ISNUMBER(E169),ISNUMBER(F169),ISNUMBER(G169)),E169*F169*G169,"")</f>
        <v/>
      </c>
      <c r="I169" s="12" t="inlineStr"/>
    </row>
    <row r="170" ht="32" customHeight="1">
      <c r="A170" s="12" t="inlineStr">
        <is>
          <t>Volontaires, services civiques, benevoles encadres</t>
        </is>
      </c>
      <c r="B170" s="12" t="inlineStr">
        <is>
          <t>Insecurite de la situation de travail</t>
        </is>
      </c>
      <c r="C170" s="12" t="inlineStr">
        <is>
          <t>Restructurations frequentes liees aux fusions associatives</t>
        </is>
      </c>
      <c r="D170" s="12" t="inlineStr"/>
      <c r="E170" s="15" t="inlineStr"/>
      <c r="F170" s="15" t="inlineStr"/>
      <c r="G170" s="15" t="inlineStr"/>
      <c r="H170" s="15">
        <f>IF(AND(ISNUMBER(E170),ISNUMBER(F170),ISNUMBER(G170)),E170*F170*G170,"")</f>
        <v/>
      </c>
      <c r="I170" s="12" t="inlineStr"/>
    </row>
    <row r="171" ht="32" customHeight="1">
      <c r="A171" s="12" t="inlineStr">
        <is>
          <t>Volontaires, services civiques, benevoles encadres</t>
        </is>
      </c>
      <c r="B171" s="12" t="inlineStr">
        <is>
          <t>Insecurite de la situation de travail</t>
        </is>
      </c>
      <c r="C171" s="12" t="inlineStr">
        <is>
          <t>Difficulte de recrutement et perte de competences experimentees</t>
        </is>
      </c>
      <c r="D171" s="12" t="inlineStr"/>
      <c r="E171" s="15" t="inlineStr"/>
      <c r="F171" s="15" t="inlineStr"/>
      <c r="G171" s="15" t="inlineStr"/>
      <c r="H171" s="15">
        <f>IF(AND(ISNUMBER(E171),ISNUMBER(F171),ISNUMBER(G171)),E171*F171*G171,"")</f>
        <v/>
      </c>
      <c r="I171" s="12" t="inlineStr"/>
    </row>
    <row r="172" ht="32" customHeight="1">
      <c r="A172" s="12" t="inlineStr">
        <is>
          <t>Volontaires, services civiques, benevoles encadres</t>
        </is>
      </c>
      <c r="B172" s="12" t="inlineStr">
        <is>
          <t>Insecurite de la situation de travail</t>
        </is>
      </c>
      <c r="C172" s="12" t="inlineStr">
        <is>
          <t>Risques specifiques pour le personnel en mission humanitaire (securite, sante)</t>
        </is>
      </c>
      <c r="D172" s="12" t="inlineStr"/>
      <c r="E172" s="15" t="inlineStr"/>
      <c r="F172" s="15" t="inlineStr"/>
      <c r="G172" s="15" t="inlineStr"/>
      <c r="H172" s="15">
        <f>IF(AND(ISNUMBER(E172),ISNUMBER(F172),ISNUMBER(G172)),E172*F172*G172,"")</f>
        <v/>
      </c>
      <c r="I172" s="12" t="inlineStr"/>
    </row>
    <row r="173" ht="32" customHeight="1">
      <c r="A173" s="12" t="inlineStr">
        <is>
          <t>Personnel administratif et de gestion</t>
        </is>
      </c>
      <c r="B173" s="12" t="inlineStr">
        <is>
          <t>Intensite et temps de travail</t>
        </is>
      </c>
      <c r="C173" s="12" t="inlineStr">
        <is>
          <t>Charge emotionnelle et cognitive demultipliee par la complexite des situations rencontrees</t>
        </is>
      </c>
      <c r="D173" s="12" t="inlineStr"/>
      <c r="E173" s="15" t="inlineStr"/>
      <c r="F173" s="15" t="inlineStr"/>
      <c r="G173" s="15" t="inlineStr"/>
      <c r="H173" s="15">
        <f>IF(AND(ISNUMBER(E173),ISNUMBER(F173),ISNUMBER(G173)),E173*F173*G173,"")</f>
        <v/>
      </c>
      <c r="I173" s="12" t="inlineStr"/>
    </row>
    <row r="174" ht="32" customHeight="1">
      <c r="A174" s="12" t="inlineStr">
        <is>
          <t>Personnel administratif et de gestion</t>
        </is>
      </c>
      <c r="B174" s="12" t="inlineStr">
        <is>
          <t>Intensite et temps de travail</t>
        </is>
      </c>
      <c r="C174" s="12" t="inlineStr">
        <is>
          <t>Sous-effectif chronique lie a la contrainte budgetaire des financements publics</t>
        </is>
      </c>
      <c r="D174" s="12" t="inlineStr"/>
      <c r="E174" s="15" t="inlineStr"/>
      <c r="F174" s="15" t="inlineStr"/>
      <c r="G174" s="15" t="inlineStr"/>
      <c r="H174" s="15">
        <f>IF(AND(ISNUMBER(E174),ISNUMBER(F174),ISNUMBER(G174)),E174*F174*G174,"")</f>
        <v/>
      </c>
      <c r="I174" s="12" t="inlineStr"/>
    </row>
    <row r="175" ht="32" customHeight="1">
      <c r="A175" s="12" t="inlineStr">
        <is>
          <t>Personnel administratif et de gestion</t>
        </is>
      </c>
      <c r="B175" s="12" t="inlineStr">
        <is>
          <t>Intensite et temps de travail</t>
        </is>
      </c>
      <c r="C175" s="12" t="inlineStr">
        <is>
          <t>Multiplication des projets, des appels d'offres, des rapports d'activite</t>
        </is>
      </c>
      <c r="D175" s="12" t="inlineStr"/>
      <c r="E175" s="15" t="inlineStr"/>
      <c r="F175" s="15" t="inlineStr"/>
      <c r="G175" s="15" t="inlineStr"/>
      <c r="H175" s="15">
        <f>IF(AND(ISNUMBER(E175),ISNUMBER(F175),ISNUMBER(G175)),E175*F175*G175,"")</f>
        <v/>
      </c>
      <c r="I175" s="12" t="inlineStr"/>
    </row>
    <row r="176" ht="32" customHeight="1">
      <c r="A176" s="12" t="inlineStr">
        <is>
          <t>Personnel administratif et de gestion</t>
        </is>
      </c>
      <c r="B176" s="12" t="inlineStr">
        <is>
          <t>Intensite et temps de travail</t>
        </is>
      </c>
      <c r="C176" s="12" t="inlineStr">
        <is>
          <t>Polyvalence imposee, melange des fonctions support et de terrain</t>
        </is>
      </c>
      <c r="D176" s="12" t="inlineStr"/>
      <c r="E176" s="15" t="inlineStr"/>
      <c r="F176" s="15" t="inlineStr"/>
      <c r="G176" s="15" t="inlineStr"/>
      <c r="H176" s="15">
        <f>IF(AND(ISNUMBER(E176),ISNUMBER(F176),ISNUMBER(G176)),E176*F176*G176,"")</f>
        <v/>
      </c>
      <c r="I176" s="12" t="inlineStr"/>
    </row>
    <row r="177" ht="32" customHeight="1">
      <c r="A177" s="12" t="inlineStr">
        <is>
          <t>Personnel administratif et de gestion</t>
        </is>
      </c>
      <c r="B177" s="12" t="inlineStr">
        <is>
          <t>Exigences emotionnelles</t>
        </is>
      </c>
      <c r="C177" s="12" t="inlineStr">
        <is>
          <t>Confrontation a la souffrance sociale, a la precarite extreme, aux violences subies</t>
        </is>
      </c>
      <c r="D177" s="12" t="inlineStr"/>
      <c r="E177" s="15" t="inlineStr"/>
      <c r="F177" s="15" t="inlineStr"/>
      <c r="G177" s="15" t="inlineStr"/>
      <c r="H177" s="15">
        <f>IF(AND(ISNUMBER(E177),ISNUMBER(F177),ISNUMBER(G177)),E177*F177*G177,"")</f>
        <v/>
      </c>
      <c r="I177" s="12" t="inlineStr"/>
    </row>
    <row r="178" ht="32" customHeight="1">
      <c r="A178" s="12" t="inlineStr">
        <is>
          <t>Personnel administratif et de gestion</t>
        </is>
      </c>
      <c r="B178" s="12" t="inlineStr">
        <is>
          <t>Exigences emotionnelles</t>
        </is>
      </c>
      <c r="C178" s="12" t="inlineStr">
        <is>
          <t>Accompagnement de publics traumatises ou en grande detresse</t>
        </is>
      </c>
      <c r="D178" s="12" t="inlineStr"/>
      <c r="E178" s="15" t="inlineStr"/>
      <c r="F178" s="15" t="inlineStr"/>
      <c r="G178" s="15" t="inlineStr"/>
      <c r="H178" s="15">
        <f>IF(AND(ISNUMBER(E178),ISNUMBER(F178),ISNUMBER(G178)),E178*F178*G178,"")</f>
        <v/>
      </c>
      <c r="I178" s="12" t="inlineStr"/>
    </row>
    <row r="179" ht="32" customHeight="1">
      <c r="A179" s="12" t="inlineStr">
        <is>
          <t>Personnel administratif et de gestion</t>
        </is>
      </c>
      <c r="B179" s="12" t="inlineStr">
        <is>
          <t>Exigences emotionnelles</t>
        </is>
      </c>
      <c r="C179" s="12" t="inlineStr">
        <is>
          <t>Distance professionnelle difficile a tenir avec les beneficiaires</t>
        </is>
      </c>
      <c r="D179" s="12" t="inlineStr"/>
      <c r="E179" s="15" t="inlineStr"/>
      <c r="F179" s="15" t="inlineStr"/>
      <c r="G179" s="15" t="inlineStr"/>
      <c r="H179" s="15">
        <f>IF(AND(ISNUMBER(E179),ISNUMBER(F179),ISNUMBER(G179)),E179*F179*G179,"")</f>
        <v/>
      </c>
      <c r="I179" s="12" t="inlineStr"/>
    </row>
    <row r="180" ht="32" customHeight="1">
      <c r="A180" s="12" t="inlineStr">
        <is>
          <t>Personnel administratif et de gestion</t>
        </is>
      </c>
      <c r="B180" s="12" t="inlineStr">
        <is>
          <t>Exigences emotionnelles</t>
        </is>
      </c>
      <c r="C180" s="12" t="inlineStr">
        <is>
          <t>Devoir de neutralite face a des situations injustes ou choquantes</t>
        </is>
      </c>
      <c r="D180" s="12" t="inlineStr"/>
      <c r="E180" s="15" t="inlineStr"/>
      <c r="F180" s="15" t="inlineStr"/>
      <c r="G180" s="15" t="inlineStr"/>
      <c r="H180" s="15">
        <f>IF(AND(ISNUMBER(E180),ISNUMBER(F180),ISNUMBER(G180)),E180*F180*G180,"")</f>
        <v/>
      </c>
      <c r="I180" s="12" t="inlineStr"/>
    </row>
    <row r="181" ht="32" customHeight="1">
      <c r="A181" s="12" t="inlineStr">
        <is>
          <t>Personnel administratif et de gestion</t>
        </is>
      </c>
      <c r="B181" s="12" t="inlineStr">
        <is>
          <t>Exigences emotionnelles</t>
        </is>
      </c>
      <c r="C181" s="12" t="inlineStr">
        <is>
          <t>Risque de stress post-traumatique secondaire (compassion fatigue)</t>
        </is>
      </c>
      <c r="D181" s="12" t="inlineStr"/>
      <c r="E181" s="15" t="inlineStr"/>
      <c r="F181" s="15" t="inlineStr"/>
      <c r="G181" s="15" t="inlineStr"/>
      <c r="H181" s="15">
        <f>IF(AND(ISNUMBER(E181),ISNUMBER(F181),ISNUMBER(G181)),E181*F181*G181,"")</f>
        <v/>
      </c>
      <c r="I181" s="12" t="inlineStr"/>
    </row>
    <row r="182" ht="32" customHeight="1">
      <c r="A182" s="12" t="inlineStr">
        <is>
          <t>Personnel administratif et de gestion</t>
        </is>
      </c>
      <c r="B182" s="12" t="inlineStr">
        <is>
          <t>Autonomie et marges de manoeuvre</t>
        </is>
      </c>
      <c r="C182" s="12" t="inlineStr">
        <is>
          <t>Cadres reglementaires et contractuels lourds (financeurs, tutelles)</t>
        </is>
      </c>
      <c r="D182" s="12" t="inlineStr"/>
      <c r="E182" s="15" t="inlineStr"/>
      <c r="F182" s="15" t="inlineStr"/>
      <c r="G182" s="15" t="inlineStr"/>
      <c r="H182" s="15">
        <f>IF(AND(ISNUMBER(E182),ISNUMBER(F182),ISNUMBER(G182)),E182*F182*G182,"")</f>
        <v/>
      </c>
      <c r="I182" s="12" t="inlineStr"/>
    </row>
    <row r="183" ht="32" customHeight="1">
      <c r="A183" s="12" t="inlineStr">
        <is>
          <t>Personnel administratif et de gestion</t>
        </is>
      </c>
      <c r="B183" s="12" t="inlineStr">
        <is>
          <t>Autonomie et marges de manoeuvre</t>
        </is>
      </c>
      <c r="C183" s="12" t="inlineStr">
        <is>
          <t>Procedures administratives chronophages au detriment du travail social</t>
        </is>
      </c>
      <c r="D183" s="12" t="inlineStr"/>
      <c r="E183" s="15" t="inlineStr"/>
      <c r="F183" s="15" t="inlineStr"/>
      <c r="G183" s="15" t="inlineStr"/>
      <c r="H183" s="15">
        <f>IF(AND(ISNUMBER(E183),ISNUMBER(F183),ISNUMBER(G183)),E183*F183*G183,"")</f>
        <v/>
      </c>
      <c r="I183" s="12" t="inlineStr"/>
    </row>
    <row r="184" ht="32" customHeight="1">
      <c r="A184" s="12" t="inlineStr">
        <is>
          <t>Personnel administratif et de gestion</t>
        </is>
      </c>
      <c r="B184" s="12" t="inlineStr">
        <is>
          <t>Autonomie et marges de manoeuvre</t>
        </is>
      </c>
      <c r="C184" s="12" t="inlineStr">
        <is>
          <t>Faible reconnaissance des marges d'initiative des travailleurs sociaux</t>
        </is>
      </c>
      <c r="D184" s="12" t="inlineStr"/>
      <c r="E184" s="15" t="inlineStr"/>
      <c r="F184" s="15" t="inlineStr"/>
      <c r="G184" s="15" t="inlineStr"/>
      <c r="H184" s="15">
        <f>IF(AND(ISNUMBER(E184),ISNUMBER(F184),ISNUMBER(G184)),E184*F184*G184,"")</f>
        <v/>
      </c>
      <c r="I184" s="12" t="inlineStr"/>
    </row>
    <row r="185" ht="32" customHeight="1">
      <c r="A185" s="12" t="inlineStr">
        <is>
          <t>Personnel administratif et de gestion</t>
        </is>
      </c>
      <c r="B185" s="12" t="inlineStr">
        <is>
          <t>Autonomie et marges de manoeuvre</t>
        </is>
      </c>
      <c r="C185" s="12" t="inlineStr">
        <is>
          <t>Difficulte a peser sur les decisions strategiques de la structure</t>
        </is>
      </c>
      <c r="D185" s="12" t="inlineStr"/>
      <c r="E185" s="15" t="inlineStr"/>
      <c r="F185" s="15" t="inlineStr"/>
      <c r="G185" s="15" t="inlineStr"/>
      <c r="H185" s="15">
        <f>IF(AND(ISNUMBER(E185),ISNUMBER(F185),ISNUMBER(G185)),E185*F185*G185,"")</f>
        <v/>
      </c>
      <c r="I185" s="12" t="inlineStr"/>
    </row>
    <row r="186" ht="32" customHeight="1">
      <c r="A186" s="12" t="inlineStr">
        <is>
          <t>Personnel administratif et de gestion</t>
        </is>
      </c>
      <c r="B186" s="12" t="inlineStr">
        <is>
          <t>Rapports sociaux et reconnaissance</t>
        </is>
      </c>
      <c r="C186" s="12" t="inlineStr">
        <is>
          <t>Tensions entre equipes de terrain et fonctions support</t>
        </is>
      </c>
      <c r="D186" s="12" t="inlineStr"/>
      <c r="E186" s="15" t="inlineStr"/>
      <c r="F186" s="15" t="inlineStr"/>
      <c r="G186" s="15" t="inlineStr"/>
      <c r="H186" s="15">
        <f>IF(AND(ISNUMBER(E186),ISNUMBER(F186),ISNUMBER(G186)),E186*F186*G186,"")</f>
        <v/>
      </c>
      <c r="I186" s="12" t="inlineStr"/>
    </row>
    <row r="187" ht="32" customHeight="1">
      <c r="A187" s="12" t="inlineStr">
        <is>
          <t>Personnel administratif et de gestion</t>
        </is>
      </c>
      <c r="B187" s="12" t="inlineStr">
        <is>
          <t>Rapports sociaux et reconnaissance</t>
        </is>
      </c>
      <c r="C187" s="12" t="inlineStr">
        <is>
          <t>Reconnaissance institutionnelle faible (salaires bas, perspectives limitees)</t>
        </is>
      </c>
      <c r="D187" s="12" t="inlineStr"/>
      <c r="E187" s="15" t="inlineStr"/>
      <c r="F187" s="15" t="inlineStr"/>
      <c r="G187" s="15" t="inlineStr"/>
      <c r="H187" s="15">
        <f>IF(AND(ISNUMBER(E187),ISNUMBER(F187),ISNUMBER(G187)),E187*F187*G187,"")</f>
        <v/>
      </c>
      <c r="I187" s="12" t="inlineStr"/>
    </row>
    <row r="188" ht="32" customHeight="1">
      <c r="A188" s="12" t="inlineStr">
        <is>
          <t>Personnel administratif et de gestion</t>
        </is>
      </c>
      <c r="B188" s="12" t="inlineStr">
        <is>
          <t>Rapports sociaux et reconnaissance</t>
        </is>
      </c>
      <c r="C188" s="12" t="inlineStr">
        <is>
          <t>Difficulte de la place du benevolat aux cotes du salariat</t>
        </is>
      </c>
      <c r="D188" s="12" t="inlineStr"/>
      <c r="E188" s="15" t="inlineStr"/>
      <c r="F188" s="15" t="inlineStr"/>
      <c r="G188" s="15" t="inlineStr"/>
      <c r="H188" s="15">
        <f>IF(AND(ISNUMBER(E188),ISNUMBER(F188),ISNUMBER(G188)),E188*F188*G188,"")</f>
        <v/>
      </c>
      <c r="I188" s="12" t="inlineStr"/>
    </row>
    <row r="189" ht="32" customHeight="1">
      <c r="A189" s="12" t="inlineStr">
        <is>
          <t>Personnel administratif et de gestion</t>
        </is>
      </c>
      <c r="B189" s="12" t="inlineStr">
        <is>
          <t>Rapports sociaux et reconnaissance</t>
        </is>
      </c>
      <c r="C189" s="12" t="inlineStr">
        <is>
          <t>Conflits autour du projet associatif et des orientations strategiques</t>
        </is>
      </c>
      <c r="D189" s="12" t="inlineStr"/>
      <c r="E189" s="15" t="inlineStr"/>
      <c r="F189" s="15" t="inlineStr"/>
      <c r="G189" s="15" t="inlineStr"/>
      <c r="H189" s="15">
        <f>IF(AND(ISNUMBER(E189),ISNUMBER(F189),ISNUMBER(G189)),E189*F189*G189,"")</f>
        <v/>
      </c>
      <c r="I189" s="12" t="inlineStr"/>
    </row>
    <row r="190" ht="32" customHeight="1">
      <c r="A190" s="12" t="inlineStr">
        <is>
          <t>Personnel administratif et de gestion</t>
        </is>
      </c>
      <c r="B190" s="12" t="inlineStr">
        <is>
          <t>Rapports sociaux et reconnaissance</t>
        </is>
      </c>
      <c r="C190" s="12" t="inlineStr">
        <is>
          <t>Isolement professionnel des intervenants a domicile ou en milieu ouvert</t>
        </is>
      </c>
      <c r="D190" s="12" t="inlineStr"/>
      <c r="E190" s="15" t="inlineStr"/>
      <c r="F190" s="15" t="inlineStr"/>
      <c r="G190" s="15" t="inlineStr"/>
      <c r="H190" s="15">
        <f>IF(AND(ISNUMBER(E190),ISNUMBER(F190),ISNUMBER(G190)),E190*F190*G190,"")</f>
        <v/>
      </c>
      <c r="I190" s="12" t="inlineStr"/>
    </row>
    <row r="191" ht="32" customHeight="1">
      <c r="A191" s="12" t="inlineStr">
        <is>
          <t>Personnel administratif et de gestion</t>
        </is>
      </c>
      <c r="B191" s="12" t="inlineStr">
        <is>
          <t>Conflits de valeurs et qualite empechee</t>
        </is>
      </c>
      <c r="C191" s="12" t="inlineStr">
        <is>
          <t>Tension entre projet associatif et logique gestionnaire imposee par les financeurs</t>
        </is>
      </c>
      <c r="D191" s="12" t="inlineStr"/>
      <c r="E191" s="15" t="inlineStr"/>
      <c r="F191" s="15" t="inlineStr"/>
      <c r="G191" s="15" t="inlineStr"/>
      <c r="H191" s="15">
        <f>IF(AND(ISNUMBER(E191),ISNUMBER(F191),ISNUMBER(G191)),E191*F191*G191,"")</f>
        <v/>
      </c>
      <c r="I191" s="12" t="inlineStr"/>
    </row>
    <row r="192" ht="32" customHeight="1">
      <c r="A192" s="12" t="inlineStr">
        <is>
          <t>Personnel administratif et de gestion</t>
        </is>
      </c>
      <c r="B192" s="12" t="inlineStr">
        <is>
          <t>Conflits de valeurs et qualite empechee</t>
        </is>
      </c>
      <c r="C192" s="12" t="inlineStr">
        <is>
          <t>Sentiment de trahir les valeurs fondatrices quand les moyens manquent</t>
        </is>
      </c>
      <c r="D192" s="12" t="inlineStr"/>
      <c r="E192" s="15" t="inlineStr"/>
      <c r="F192" s="15" t="inlineStr"/>
      <c r="G192" s="15" t="inlineStr"/>
      <c r="H192" s="15">
        <f>IF(AND(ISNUMBER(E192),ISNUMBER(F192),ISNUMBER(G192)),E192*F192*G192,"")</f>
        <v/>
      </c>
      <c r="I192" s="12" t="inlineStr"/>
    </row>
    <row r="193" ht="32" customHeight="1">
      <c r="A193" s="12" t="inlineStr">
        <is>
          <t>Personnel administratif et de gestion</t>
        </is>
      </c>
      <c r="B193" s="12" t="inlineStr">
        <is>
          <t>Conflits de valeurs et qualite empechee</t>
        </is>
      </c>
      <c r="C193" s="12" t="inlineStr">
        <is>
          <t>Difficulte a accompagner des personnes dont les besoins depassent les ressources</t>
        </is>
      </c>
      <c r="D193" s="12" t="inlineStr"/>
      <c r="E193" s="15" t="inlineStr"/>
      <c r="F193" s="15" t="inlineStr"/>
      <c r="G193" s="15" t="inlineStr"/>
      <c r="H193" s="15">
        <f>IF(AND(ISNUMBER(E193),ISNUMBER(F193),ISNUMBER(G193)),E193*F193*G193,"")</f>
        <v/>
      </c>
      <c r="I193" s="12" t="inlineStr"/>
    </row>
    <row r="194" ht="32" customHeight="1">
      <c r="A194" s="12" t="inlineStr">
        <is>
          <t>Personnel administratif et de gestion</t>
        </is>
      </c>
      <c r="B194" s="12" t="inlineStr">
        <is>
          <t>Conflits de valeurs et qualite empechee</t>
        </is>
      </c>
      <c r="C194" s="12" t="inlineStr">
        <is>
          <t>Conflit entre individualisation de l'accompagnement et standardisation des dispositifs</t>
        </is>
      </c>
      <c r="D194" s="12" t="inlineStr"/>
      <c r="E194" s="15" t="inlineStr"/>
      <c r="F194" s="15" t="inlineStr"/>
      <c r="G194" s="15" t="inlineStr"/>
      <c r="H194" s="15">
        <f>IF(AND(ISNUMBER(E194),ISNUMBER(F194),ISNUMBER(G194)),E194*F194*G194,"")</f>
        <v/>
      </c>
      <c r="I194" s="12" t="inlineStr"/>
    </row>
    <row r="195" ht="32" customHeight="1">
      <c r="A195" s="12" t="inlineStr">
        <is>
          <t>Personnel administratif et de gestion</t>
        </is>
      </c>
      <c r="B195" s="12" t="inlineStr">
        <is>
          <t>Conflits de valeurs et qualite empechee</t>
        </is>
      </c>
      <c r="C195" s="12" t="inlineStr">
        <is>
          <t>Ethique professionnelle face aux injonctions de resultat des financeurs</t>
        </is>
      </c>
      <c r="D195" s="12" t="inlineStr"/>
      <c r="E195" s="15" t="inlineStr"/>
      <c r="F195" s="15" t="inlineStr"/>
      <c r="G195" s="15" t="inlineStr"/>
      <c r="H195" s="15">
        <f>IF(AND(ISNUMBER(E195),ISNUMBER(F195),ISNUMBER(G195)),E195*F195*G195,"")</f>
        <v/>
      </c>
      <c r="I195" s="12" t="inlineStr"/>
    </row>
    <row r="196" ht="32" customHeight="1">
      <c r="A196" s="12" t="inlineStr">
        <is>
          <t>Personnel administratif et de gestion</t>
        </is>
      </c>
      <c r="B196" s="12" t="inlineStr">
        <is>
          <t>Insecurite de la situation de travail</t>
        </is>
      </c>
      <c r="C196" s="12" t="inlineStr">
        <is>
          <t>Precarite des financements publics (annualite, appels a projets, conventions courtes)</t>
        </is>
      </c>
      <c r="D196" s="12" t="inlineStr"/>
      <c r="E196" s="15" t="inlineStr"/>
      <c r="F196" s="15" t="inlineStr"/>
      <c r="G196" s="15" t="inlineStr"/>
      <c r="H196" s="15">
        <f>IF(AND(ISNUMBER(E196),ISNUMBER(F196),ISNUMBER(G196)),E196*F196*G196,"")</f>
        <v/>
      </c>
      <c r="I196" s="12" t="inlineStr"/>
    </row>
    <row r="197" ht="32" customHeight="1">
      <c r="A197" s="12" t="inlineStr">
        <is>
          <t>Personnel administratif et de gestion</t>
        </is>
      </c>
      <c r="B197" s="12" t="inlineStr">
        <is>
          <t>Insecurite de la situation de travail</t>
        </is>
      </c>
      <c r="C197" s="12" t="inlineStr">
        <is>
          <t>Volatilite des emplois aides et des dispositifs d'insertion</t>
        </is>
      </c>
      <c r="D197" s="12" t="inlineStr"/>
      <c r="E197" s="15" t="inlineStr"/>
      <c r="F197" s="15" t="inlineStr"/>
      <c r="G197" s="15" t="inlineStr"/>
      <c r="H197" s="15">
        <f>IF(AND(ISNUMBER(E197),ISNUMBER(F197),ISNUMBER(G197)),E197*F197*G197,"")</f>
        <v/>
      </c>
      <c r="I197" s="12" t="inlineStr"/>
    </row>
    <row r="198" ht="32" customHeight="1">
      <c r="A198" s="12" t="inlineStr">
        <is>
          <t>Personnel administratif et de gestion</t>
        </is>
      </c>
      <c r="B198" s="12" t="inlineStr">
        <is>
          <t>Insecurite de la situation de travail</t>
        </is>
      </c>
      <c r="C198" s="12" t="inlineStr">
        <is>
          <t>Restructurations frequentes liees aux fusions associatives</t>
        </is>
      </c>
      <c r="D198" s="12" t="inlineStr"/>
      <c r="E198" s="15" t="inlineStr"/>
      <c r="F198" s="15" t="inlineStr"/>
      <c r="G198" s="15" t="inlineStr"/>
      <c r="H198" s="15">
        <f>IF(AND(ISNUMBER(E198),ISNUMBER(F198),ISNUMBER(G198)),E198*F198*G198,"")</f>
        <v/>
      </c>
      <c r="I198" s="12" t="inlineStr"/>
    </row>
    <row r="199" ht="32" customHeight="1">
      <c r="A199" s="12" t="inlineStr">
        <is>
          <t>Personnel administratif et de gestion</t>
        </is>
      </c>
      <c r="B199" s="12" t="inlineStr">
        <is>
          <t>Insecurite de la situation de travail</t>
        </is>
      </c>
      <c r="C199" s="12" t="inlineStr">
        <is>
          <t>Difficulte de recrutement et perte de competences experimentees</t>
        </is>
      </c>
      <c r="D199" s="12" t="inlineStr"/>
      <c r="E199" s="15" t="inlineStr"/>
      <c r="F199" s="15" t="inlineStr"/>
      <c r="G199" s="15" t="inlineStr"/>
      <c r="H199" s="15">
        <f>IF(AND(ISNUMBER(E199),ISNUMBER(F199),ISNUMBER(G199)),E199*F199*G199,"")</f>
        <v/>
      </c>
      <c r="I199" s="12" t="inlineStr"/>
    </row>
    <row r="200" ht="32" customHeight="1">
      <c r="A200" s="12" t="inlineStr">
        <is>
          <t>Personnel administratif et de gestion</t>
        </is>
      </c>
      <c r="B200" s="12" t="inlineStr">
        <is>
          <t>Insecurite de la situation de travail</t>
        </is>
      </c>
      <c r="C200" s="12" t="inlineStr">
        <is>
          <t>Risques specifiques pour le personnel en mission humanitaire (securite, sante)</t>
        </is>
      </c>
      <c r="D200" s="12" t="inlineStr"/>
      <c r="E200" s="15" t="inlineStr"/>
      <c r="F200" s="15" t="inlineStr"/>
      <c r="G200" s="15" t="inlineStr"/>
      <c r="H200" s="15">
        <f>IF(AND(ISNUMBER(E200),ISNUMBER(F200),ISNUMBER(G200)),E200*F200*G200,"")</f>
        <v/>
      </c>
      <c r="I200" s="12" t="inlineStr"/>
    </row>
    <row r="201" ht="32" customHeight="1">
      <c r="A201" s="12" t="inlineStr">
        <is>
          <t>Personnel humanitaire en mission longue ou courte</t>
        </is>
      </c>
      <c r="B201" s="12" t="inlineStr">
        <is>
          <t>Intensite et temps de travail</t>
        </is>
      </c>
      <c r="C201" s="12" t="inlineStr">
        <is>
          <t>Charge emotionnelle et cognitive demultipliee par la complexite des situations rencontrees</t>
        </is>
      </c>
      <c r="D201" s="12" t="inlineStr"/>
      <c r="E201" s="15" t="inlineStr"/>
      <c r="F201" s="15" t="inlineStr"/>
      <c r="G201" s="15" t="inlineStr"/>
      <c r="H201" s="15">
        <f>IF(AND(ISNUMBER(E201),ISNUMBER(F201),ISNUMBER(G201)),E201*F201*G201,"")</f>
        <v/>
      </c>
      <c r="I201" s="12" t="inlineStr"/>
    </row>
    <row r="202" ht="32" customHeight="1">
      <c r="A202" s="12" t="inlineStr">
        <is>
          <t>Personnel humanitaire en mission longue ou courte</t>
        </is>
      </c>
      <c r="B202" s="12" t="inlineStr">
        <is>
          <t>Intensite et temps de travail</t>
        </is>
      </c>
      <c r="C202" s="12" t="inlineStr">
        <is>
          <t>Sous-effectif chronique lie a la contrainte budgetaire des financements publics</t>
        </is>
      </c>
      <c r="D202" s="12" t="inlineStr"/>
      <c r="E202" s="15" t="inlineStr"/>
      <c r="F202" s="15" t="inlineStr"/>
      <c r="G202" s="15" t="inlineStr"/>
      <c r="H202" s="15">
        <f>IF(AND(ISNUMBER(E202),ISNUMBER(F202),ISNUMBER(G202)),E202*F202*G202,"")</f>
        <v/>
      </c>
      <c r="I202" s="12" t="inlineStr"/>
    </row>
    <row r="203" ht="32" customHeight="1">
      <c r="A203" s="12" t="inlineStr">
        <is>
          <t>Personnel humanitaire en mission longue ou courte</t>
        </is>
      </c>
      <c r="B203" s="12" t="inlineStr">
        <is>
          <t>Intensite et temps de travail</t>
        </is>
      </c>
      <c r="C203" s="12" t="inlineStr">
        <is>
          <t>Multiplication des projets, des appels d'offres, des rapports d'activite</t>
        </is>
      </c>
      <c r="D203" s="12" t="inlineStr"/>
      <c r="E203" s="15" t="inlineStr"/>
      <c r="F203" s="15" t="inlineStr"/>
      <c r="G203" s="15" t="inlineStr"/>
      <c r="H203" s="15">
        <f>IF(AND(ISNUMBER(E203),ISNUMBER(F203),ISNUMBER(G203)),E203*F203*G203,"")</f>
        <v/>
      </c>
      <c r="I203" s="12" t="inlineStr"/>
    </row>
    <row r="204" ht="32" customHeight="1">
      <c r="A204" s="12" t="inlineStr">
        <is>
          <t>Personnel humanitaire en mission longue ou courte</t>
        </is>
      </c>
      <c r="B204" s="12" t="inlineStr">
        <is>
          <t>Intensite et temps de travail</t>
        </is>
      </c>
      <c r="C204" s="12" t="inlineStr">
        <is>
          <t>Polyvalence imposee, melange des fonctions support et de terrain</t>
        </is>
      </c>
      <c r="D204" s="12" t="inlineStr"/>
      <c r="E204" s="15" t="inlineStr"/>
      <c r="F204" s="15" t="inlineStr"/>
      <c r="G204" s="15" t="inlineStr"/>
      <c r="H204" s="15">
        <f>IF(AND(ISNUMBER(E204),ISNUMBER(F204),ISNUMBER(G204)),E204*F204*G204,"")</f>
        <v/>
      </c>
      <c r="I204" s="12" t="inlineStr"/>
    </row>
    <row r="205" ht="32" customHeight="1">
      <c r="A205" s="12" t="inlineStr">
        <is>
          <t>Personnel humanitaire en mission longue ou courte</t>
        </is>
      </c>
      <c r="B205" s="12" t="inlineStr">
        <is>
          <t>Exigences emotionnelles</t>
        </is>
      </c>
      <c r="C205" s="12" t="inlineStr">
        <is>
          <t>Confrontation a la souffrance sociale, a la precarite extreme, aux violences subies</t>
        </is>
      </c>
      <c r="D205" s="12" t="inlineStr"/>
      <c r="E205" s="15" t="inlineStr"/>
      <c r="F205" s="15" t="inlineStr"/>
      <c r="G205" s="15" t="inlineStr"/>
      <c r="H205" s="15">
        <f>IF(AND(ISNUMBER(E205),ISNUMBER(F205),ISNUMBER(G205)),E205*F205*G205,"")</f>
        <v/>
      </c>
      <c r="I205" s="12" t="inlineStr"/>
    </row>
    <row r="206" ht="32" customHeight="1">
      <c r="A206" s="12" t="inlineStr">
        <is>
          <t>Personnel humanitaire en mission longue ou courte</t>
        </is>
      </c>
      <c r="B206" s="12" t="inlineStr">
        <is>
          <t>Exigences emotionnelles</t>
        </is>
      </c>
      <c r="C206" s="12" t="inlineStr">
        <is>
          <t>Accompagnement de publics traumatises ou en grande detresse</t>
        </is>
      </c>
      <c r="D206" s="12" t="inlineStr"/>
      <c r="E206" s="15" t="inlineStr"/>
      <c r="F206" s="15" t="inlineStr"/>
      <c r="G206" s="15" t="inlineStr"/>
      <c r="H206" s="15">
        <f>IF(AND(ISNUMBER(E206),ISNUMBER(F206),ISNUMBER(G206)),E206*F206*G206,"")</f>
        <v/>
      </c>
      <c r="I206" s="12" t="inlineStr"/>
    </row>
    <row r="207" ht="32" customHeight="1">
      <c r="A207" s="12" t="inlineStr">
        <is>
          <t>Personnel humanitaire en mission longue ou courte</t>
        </is>
      </c>
      <c r="B207" s="12" t="inlineStr">
        <is>
          <t>Exigences emotionnelles</t>
        </is>
      </c>
      <c r="C207" s="12" t="inlineStr">
        <is>
          <t>Distance professionnelle difficile a tenir avec les beneficiaires</t>
        </is>
      </c>
      <c r="D207" s="12" t="inlineStr"/>
      <c r="E207" s="15" t="inlineStr"/>
      <c r="F207" s="15" t="inlineStr"/>
      <c r="G207" s="15" t="inlineStr"/>
      <c r="H207" s="15">
        <f>IF(AND(ISNUMBER(E207),ISNUMBER(F207),ISNUMBER(G207)),E207*F207*G207,"")</f>
        <v/>
      </c>
      <c r="I207" s="12" t="inlineStr"/>
    </row>
    <row r="208" ht="32" customHeight="1">
      <c r="A208" s="12" t="inlineStr">
        <is>
          <t>Personnel humanitaire en mission longue ou courte</t>
        </is>
      </c>
      <c r="B208" s="12" t="inlineStr">
        <is>
          <t>Exigences emotionnelles</t>
        </is>
      </c>
      <c r="C208" s="12" t="inlineStr">
        <is>
          <t>Devoir de neutralite face a des situations injustes ou choquantes</t>
        </is>
      </c>
      <c r="D208" s="12" t="inlineStr"/>
      <c r="E208" s="15" t="inlineStr"/>
      <c r="F208" s="15" t="inlineStr"/>
      <c r="G208" s="15" t="inlineStr"/>
      <c r="H208" s="15">
        <f>IF(AND(ISNUMBER(E208),ISNUMBER(F208),ISNUMBER(G208)),E208*F208*G208,"")</f>
        <v/>
      </c>
      <c r="I208" s="12" t="inlineStr"/>
    </row>
    <row r="209" ht="32" customHeight="1">
      <c r="A209" s="12" t="inlineStr">
        <is>
          <t>Personnel humanitaire en mission longue ou courte</t>
        </is>
      </c>
      <c r="B209" s="12" t="inlineStr">
        <is>
          <t>Exigences emotionnelles</t>
        </is>
      </c>
      <c r="C209" s="12" t="inlineStr">
        <is>
          <t>Risque de stress post-traumatique secondaire (compassion fatigue)</t>
        </is>
      </c>
      <c r="D209" s="12" t="inlineStr"/>
      <c r="E209" s="15" t="inlineStr"/>
      <c r="F209" s="15" t="inlineStr"/>
      <c r="G209" s="15" t="inlineStr"/>
      <c r="H209" s="15">
        <f>IF(AND(ISNUMBER(E209),ISNUMBER(F209),ISNUMBER(G209)),E209*F209*G209,"")</f>
        <v/>
      </c>
      <c r="I209" s="12" t="inlineStr"/>
    </row>
    <row r="210" ht="32" customHeight="1">
      <c r="A210" s="12" t="inlineStr">
        <is>
          <t>Personnel humanitaire en mission longue ou courte</t>
        </is>
      </c>
      <c r="B210" s="12" t="inlineStr">
        <is>
          <t>Autonomie et marges de manoeuvre</t>
        </is>
      </c>
      <c r="C210" s="12" t="inlineStr">
        <is>
          <t>Cadres reglementaires et contractuels lourds (financeurs, tutelles)</t>
        </is>
      </c>
      <c r="D210" s="12" t="inlineStr"/>
      <c r="E210" s="15" t="inlineStr"/>
      <c r="F210" s="15" t="inlineStr"/>
      <c r="G210" s="15" t="inlineStr"/>
      <c r="H210" s="15">
        <f>IF(AND(ISNUMBER(E210),ISNUMBER(F210),ISNUMBER(G210)),E210*F210*G210,"")</f>
        <v/>
      </c>
      <c r="I210" s="12" t="inlineStr"/>
    </row>
    <row r="211" ht="32" customHeight="1">
      <c r="A211" s="12" t="inlineStr">
        <is>
          <t>Personnel humanitaire en mission longue ou courte</t>
        </is>
      </c>
      <c r="B211" s="12" t="inlineStr">
        <is>
          <t>Autonomie et marges de manoeuvre</t>
        </is>
      </c>
      <c r="C211" s="12" t="inlineStr">
        <is>
          <t>Procedures administratives chronophages au detriment du travail social</t>
        </is>
      </c>
      <c r="D211" s="12" t="inlineStr"/>
      <c r="E211" s="15" t="inlineStr"/>
      <c r="F211" s="15" t="inlineStr"/>
      <c r="G211" s="15" t="inlineStr"/>
      <c r="H211" s="15">
        <f>IF(AND(ISNUMBER(E211),ISNUMBER(F211),ISNUMBER(G211)),E211*F211*G211,"")</f>
        <v/>
      </c>
      <c r="I211" s="12" t="inlineStr"/>
    </row>
    <row r="212" ht="32" customHeight="1">
      <c r="A212" s="12" t="inlineStr">
        <is>
          <t>Personnel humanitaire en mission longue ou courte</t>
        </is>
      </c>
      <c r="B212" s="12" t="inlineStr">
        <is>
          <t>Autonomie et marges de manoeuvre</t>
        </is>
      </c>
      <c r="C212" s="12" t="inlineStr">
        <is>
          <t>Faible reconnaissance des marges d'initiative des travailleurs sociaux</t>
        </is>
      </c>
      <c r="D212" s="12" t="inlineStr"/>
      <c r="E212" s="15" t="inlineStr"/>
      <c r="F212" s="15" t="inlineStr"/>
      <c r="G212" s="15" t="inlineStr"/>
      <c r="H212" s="15">
        <f>IF(AND(ISNUMBER(E212),ISNUMBER(F212),ISNUMBER(G212)),E212*F212*G212,"")</f>
        <v/>
      </c>
      <c r="I212" s="12" t="inlineStr"/>
    </row>
    <row r="213" ht="32" customHeight="1">
      <c r="A213" s="12" t="inlineStr">
        <is>
          <t>Personnel humanitaire en mission longue ou courte</t>
        </is>
      </c>
      <c r="B213" s="12" t="inlineStr">
        <is>
          <t>Autonomie et marges de manoeuvre</t>
        </is>
      </c>
      <c r="C213" s="12" t="inlineStr">
        <is>
          <t>Difficulte a peser sur les decisions strategiques de la structure</t>
        </is>
      </c>
      <c r="D213" s="12" t="inlineStr"/>
      <c r="E213" s="15" t="inlineStr"/>
      <c r="F213" s="15" t="inlineStr"/>
      <c r="G213" s="15" t="inlineStr"/>
      <c r="H213" s="15">
        <f>IF(AND(ISNUMBER(E213),ISNUMBER(F213),ISNUMBER(G213)),E213*F213*G213,"")</f>
        <v/>
      </c>
      <c r="I213" s="12" t="inlineStr"/>
    </row>
    <row r="214" ht="32" customHeight="1">
      <c r="A214" s="12" t="inlineStr">
        <is>
          <t>Personnel humanitaire en mission longue ou courte</t>
        </is>
      </c>
      <c r="B214" s="12" t="inlineStr">
        <is>
          <t>Rapports sociaux et reconnaissance</t>
        </is>
      </c>
      <c r="C214" s="12" t="inlineStr">
        <is>
          <t>Tensions entre equipes de terrain et fonctions support</t>
        </is>
      </c>
      <c r="D214" s="12" t="inlineStr"/>
      <c r="E214" s="15" t="inlineStr"/>
      <c r="F214" s="15" t="inlineStr"/>
      <c r="G214" s="15" t="inlineStr"/>
      <c r="H214" s="15">
        <f>IF(AND(ISNUMBER(E214),ISNUMBER(F214),ISNUMBER(G214)),E214*F214*G214,"")</f>
        <v/>
      </c>
      <c r="I214" s="12" t="inlineStr"/>
    </row>
    <row r="215" ht="32" customHeight="1">
      <c r="A215" s="12" t="inlineStr">
        <is>
          <t>Personnel humanitaire en mission longue ou courte</t>
        </is>
      </c>
      <c r="B215" s="12" t="inlineStr">
        <is>
          <t>Rapports sociaux et reconnaissance</t>
        </is>
      </c>
      <c r="C215" s="12" t="inlineStr">
        <is>
          <t>Reconnaissance institutionnelle faible (salaires bas, perspectives limitees)</t>
        </is>
      </c>
      <c r="D215" s="12" t="inlineStr"/>
      <c r="E215" s="15" t="inlineStr"/>
      <c r="F215" s="15" t="inlineStr"/>
      <c r="G215" s="15" t="inlineStr"/>
      <c r="H215" s="15">
        <f>IF(AND(ISNUMBER(E215),ISNUMBER(F215),ISNUMBER(G215)),E215*F215*G215,"")</f>
        <v/>
      </c>
      <c r="I215" s="12" t="inlineStr"/>
    </row>
    <row r="216" ht="32" customHeight="1">
      <c r="A216" s="12" t="inlineStr">
        <is>
          <t>Personnel humanitaire en mission longue ou courte</t>
        </is>
      </c>
      <c r="B216" s="12" t="inlineStr">
        <is>
          <t>Rapports sociaux et reconnaissance</t>
        </is>
      </c>
      <c r="C216" s="12" t="inlineStr">
        <is>
          <t>Difficulte de la place du benevolat aux cotes du salariat</t>
        </is>
      </c>
      <c r="D216" s="12" t="inlineStr"/>
      <c r="E216" s="15" t="inlineStr"/>
      <c r="F216" s="15" t="inlineStr"/>
      <c r="G216" s="15" t="inlineStr"/>
      <c r="H216" s="15">
        <f>IF(AND(ISNUMBER(E216),ISNUMBER(F216),ISNUMBER(G216)),E216*F216*G216,"")</f>
        <v/>
      </c>
      <c r="I216" s="12" t="inlineStr"/>
    </row>
    <row r="217" ht="32" customHeight="1">
      <c r="A217" s="12" t="inlineStr">
        <is>
          <t>Personnel humanitaire en mission longue ou courte</t>
        </is>
      </c>
      <c r="B217" s="12" t="inlineStr">
        <is>
          <t>Rapports sociaux et reconnaissance</t>
        </is>
      </c>
      <c r="C217" s="12" t="inlineStr">
        <is>
          <t>Conflits autour du projet associatif et des orientations strategiques</t>
        </is>
      </c>
      <c r="D217" s="12" t="inlineStr"/>
      <c r="E217" s="15" t="inlineStr"/>
      <c r="F217" s="15" t="inlineStr"/>
      <c r="G217" s="15" t="inlineStr"/>
      <c r="H217" s="15">
        <f>IF(AND(ISNUMBER(E217),ISNUMBER(F217),ISNUMBER(G217)),E217*F217*G217,"")</f>
        <v/>
      </c>
      <c r="I217" s="12" t="inlineStr"/>
    </row>
    <row r="218" ht="32" customHeight="1">
      <c r="A218" s="12" t="inlineStr">
        <is>
          <t>Personnel humanitaire en mission longue ou courte</t>
        </is>
      </c>
      <c r="B218" s="12" t="inlineStr">
        <is>
          <t>Rapports sociaux et reconnaissance</t>
        </is>
      </c>
      <c r="C218" s="12" t="inlineStr">
        <is>
          <t>Isolement professionnel des intervenants a domicile ou en milieu ouvert</t>
        </is>
      </c>
      <c r="D218" s="12" t="inlineStr"/>
      <c r="E218" s="15" t="inlineStr"/>
      <c r="F218" s="15" t="inlineStr"/>
      <c r="G218" s="15" t="inlineStr"/>
      <c r="H218" s="15">
        <f>IF(AND(ISNUMBER(E218),ISNUMBER(F218),ISNUMBER(G218)),E218*F218*G218,"")</f>
        <v/>
      </c>
      <c r="I218" s="12" t="inlineStr"/>
    </row>
    <row r="219" ht="32" customHeight="1">
      <c r="A219" s="12" t="inlineStr">
        <is>
          <t>Personnel humanitaire en mission longue ou courte</t>
        </is>
      </c>
      <c r="B219" s="12" t="inlineStr">
        <is>
          <t>Conflits de valeurs et qualite empechee</t>
        </is>
      </c>
      <c r="C219" s="12" t="inlineStr">
        <is>
          <t>Tension entre projet associatif et logique gestionnaire imposee par les financeurs</t>
        </is>
      </c>
      <c r="D219" s="12" t="inlineStr"/>
      <c r="E219" s="15" t="inlineStr"/>
      <c r="F219" s="15" t="inlineStr"/>
      <c r="G219" s="15" t="inlineStr"/>
      <c r="H219" s="15">
        <f>IF(AND(ISNUMBER(E219),ISNUMBER(F219),ISNUMBER(G219)),E219*F219*G219,"")</f>
        <v/>
      </c>
      <c r="I219" s="12" t="inlineStr"/>
    </row>
    <row r="220" ht="32" customHeight="1">
      <c r="A220" s="12" t="inlineStr">
        <is>
          <t>Personnel humanitaire en mission longue ou courte</t>
        </is>
      </c>
      <c r="B220" s="12" t="inlineStr">
        <is>
          <t>Conflits de valeurs et qualite empechee</t>
        </is>
      </c>
      <c r="C220" s="12" t="inlineStr">
        <is>
          <t>Sentiment de trahir les valeurs fondatrices quand les moyens manquent</t>
        </is>
      </c>
      <c r="D220" s="12" t="inlineStr"/>
      <c r="E220" s="15" t="inlineStr"/>
      <c r="F220" s="15" t="inlineStr"/>
      <c r="G220" s="15" t="inlineStr"/>
      <c r="H220" s="15">
        <f>IF(AND(ISNUMBER(E220),ISNUMBER(F220),ISNUMBER(G220)),E220*F220*G220,"")</f>
        <v/>
      </c>
      <c r="I220" s="12" t="inlineStr"/>
    </row>
    <row r="221" ht="32" customHeight="1">
      <c r="A221" s="12" t="inlineStr">
        <is>
          <t>Personnel humanitaire en mission longue ou courte</t>
        </is>
      </c>
      <c r="B221" s="12" t="inlineStr">
        <is>
          <t>Conflits de valeurs et qualite empechee</t>
        </is>
      </c>
      <c r="C221" s="12" t="inlineStr">
        <is>
          <t>Difficulte a accompagner des personnes dont les besoins depassent les ressources</t>
        </is>
      </c>
      <c r="D221" s="12" t="inlineStr"/>
      <c r="E221" s="15" t="inlineStr"/>
      <c r="F221" s="15" t="inlineStr"/>
      <c r="G221" s="15" t="inlineStr"/>
      <c r="H221" s="15">
        <f>IF(AND(ISNUMBER(E221),ISNUMBER(F221),ISNUMBER(G221)),E221*F221*G221,"")</f>
        <v/>
      </c>
      <c r="I221" s="12" t="inlineStr"/>
    </row>
    <row r="222" ht="32" customHeight="1">
      <c r="A222" s="12" t="inlineStr">
        <is>
          <t>Personnel humanitaire en mission longue ou courte</t>
        </is>
      </c>
      <c r="B222" s="12" t="inlineStr">
        <is>
          <t>Conflits de valeurs et qualite empechee</t>
        </is>
      </c>
      <c r="C222" s="12" t="inlineStr">
        <is>
          <t>Conflit entre individualisation de l'accompagnement et standardisation des dispositifs</t>
        </is>
      </c>
      <c r="D222" s="12" t="inlineStr"/>
      <c r="E222" s="15" t="inlineStr"/>
      <c r="F222" s="15" t="inlineStr"/>
      <c r="G222" s="15" t="inlineStr"/>
      <c r="H222" s="15">
        <f>IF(AND(ISNUMBER(E222),ISNUMBER(F222),ISNUMBER(G222)),E222*F222*G222,"")</f>
        <v/>
      </c>
      <c r="I222" s="12" t="inlineStr"/>
    </row>
    <row r="223" ht="32" customHeight="1">
      <c r="A223" s="12" t="inlineStr">
        <is>
          <t>Personnel humanitaire en mission longue ou courte</t>
        </is>
      </c>
      <c r="B223" s="12" t="inlineStr">
        <is>
          <t>Conflits de valeurs et qualite empechee</t>
        </is>
      </c>
      <c r="C223" s="12" t="inlineStr">
        <is>
          <t>Ethique professionnelle face aux injonctions de resultat des financeurs</t>
        </is>
      </c>
      <c r="D223" s="12" t="inlineStr"/>
      <c r="E223" s="15" t="inlineStr"/>
      <c r="F223" s="15" t="inlineStr"/>
      <c r="G223" s="15" t="inlineStr"/>
      <c r="H223" s="15">
        <f>IF(AND(ISNUMBER(E223),ISNUMBER(F223),ISNUMBER(G223)),E223*F223*G223,"")</f>
        <v/>
      </c>
      <c r="I223" s="12" t="inlineStr"/>
    </row>
    <row r="224" ht="32" customHeight="1">
      <c r="A224" s="12" t="inlineStr">
        <is>
          <t>Personnel humanitaire en mission longue ou courte</t>
        </is>
      </c>
      <c r="B224" s="12" t="inlineStr">
        <is>
          <t>Insecurite de la situation de travail</t>
        </is>
      </c>
      <c r="C224" s="12" t="inlineStr">
        <is>
          <t>Precarite des financements publics (annualite, appels a projets, conventions courtes)</t>
        </is>
      </c>
      <c r="D224" s="12" t="inlineStr"/>
      <c r="E224" s="15" t="inlineStr"/>
      <c r="F224" s="15" t="inlineStr"/>
      <c r="G224" s="15" t="inlineStr"/>
      <c r="H224" s="15">
        <f>IF(AND(ISNUMBER(E224),ISNUMBER(F224),ISNUMBER(G224)),E224*F224*G224,"")</f>
        <v/>
      </c>
      <c r="I224" s="12" t="inlineStr"/>
    </row>
    <row r="225" ht="32" customHeight="1">
      <c r="A225" s="12" t="inlineStr">
        <is>
          <t>Personnel humanitaire en mission longue ou courte</t>
        </is>
      </c>
      <c r="B225" s="12" t="inlineStr">
        <is>
          <t>Insecurite de la situation de travail</t>
        </is>
      </c>
      <c r="C225" s="12" t="inlineStr">
        <is>
          <t>Volatilite des emplois aides et des dispositifs d'insertion</t>
        </is>
      </c>
      <c r="D225" s="12" t="inlineStr"/>
      <c r="E225" s="15" t="inlineStr"/>
      <c r="F225" s="15" t="inlineStr"/>
      <c r="G225" s="15" t="inlineStr"/>
      <c r="H225" s="15">
        <f>IF(AND(ISNUMBER(E225),ISNUMBER(F225),ISNUMBER(G225)),E225*F225*G225,"")</f>
        <v/>
      </c>
      <c r="I225" s="12" t="inlineStr"/>
    </row>
    <row r="226" ht="32" customHeight="1">
      <c r="A226" s="12" t="inlineStr">
        <is>
          <t>Personnel humanitaire en mission longue ou courte</t>
        </is>
      </c>
      <c r="B226" s="12" t="inlineStr">
        <is>
          <t>Insecurite de la situation de travail</t>
        </is>
      </c>
      <c r="C226" s="12" t="inlineStr">
        <is>
          <t>Restructurations frequentes liees aux fusions associatives</t>
        </is>
      </c>
      <c r="D226" s="12" t="inlineStr"/>
      <c r="E226" s="15" t="inlineStr"/>
      <c r="F226" s="15" t="inlineStr"/>
      <c r="G226" s="15" t="inlineStr"/>
      <c r="H226" s="15">
        <f>IF(AND(ISNUMBER(E226),ISNUMBER(F226),ISNUMBER(G226)),E226*F226*G226,"")</f>
        <v/>
      </c>
      <c r="I226" s="12" t="inlineStr"/>
    </row>
    <row r="227" ht="32" customHeight="1">
      <c r="A227" s="12" t="inlineStr">
        <is>
          <t>Personnel humanitaire en mission longue ou courte</t>
        </is>
      </c>
      <c r="B227" s="12" t="inlineStr">
        <is>
          <t>Insecurite de la situation de travail</t>
        </is>
      </c>
      <c r="C227" s="12" t="inlineStr">
        <is>
          <t>Difficulte de recrutement et perte de competences experimentees</t>
        </is>
      </c>
      <c r="D227" s="12" t="inlineStr"/>
      <c r="E227" s="15" t="inlineStr"/>
      <c r="F227" s="15" t="inlineStr"/>
      <c r="G227" s="15" t="inlineStr"/>
      <c r="H227" s="15">
        <f>IF(AND(ISNUMBER(E227),ISNUMBER(F227),ISNUMBER(G227)),E227*F227*G227,"")</f>
        <v/>
      </c>
      <c r="I227" s="12" t="inlineStr"/>
    </row>
    <row r="228" ht="32" customHeight="1">
      <c r="A228" s="12" t="inlineStr">
        <is>
          <t>Personnel humanitaire en mission longue ou courte</t>
        </is>
      </c>
      <c r="B228" s="12" t="inlineStr">
        <is>
          <t>Insecurite de la situation de travail</t>
        </is>
      </c>
      <c r="C228" s="12" t="inlineStr">
        <is>
          <t>Risques specifiques pour le personnel en mission humanitaire (securite, sante)</t>
        </is>
      </c>
      <c r="D228" s="12" t="inlineStr"/>
      <c r="E228" s="15" t="inlineStr"/>
      <c r="F228" s="15" t="inlineStr"/>
      <c r="G228" s="15" t="inlineStr"/>
      <c r="H228" s="15">
        <f>IF(AND(ISNUMBER(E228),ISNUMBER(F228),ISNUMBER(G228)),E228*F228*G228,"")</f>
        <v/>
      </c>
      <c r="I228" s="12" t="inlineStr"/>
    </row>
  </sheetData>
  <mergeCells count="1">
    <mergeCell ref="A2:I2"/>
  </mergeCells>
  <conditionalFormatting sqref="H5:H228">
    <cfRule type="cellIs" priority="1" operator="lessThanOrEqual" dxfId="0">
      <formula>8</formula>
    </cfRule>
    <cfRule type="cellIs" priority="2" operator="between" dxfId="1">
      <formula>9</formula>
      <formula>24</formula>
    </cfRule>
    <cfRule type="cellIs" priority="3" operator="between" dxfId="2">
      <formula>25</formula>
      <formula>48</formula>
    </cfRule>
    <cfRule type="cellIs" priority="4" operator="greaterThanOrEqual" dxfId="3">
      <formula>49</formula>
    </cfRule>
  </conditionalFormatting>
  <dataValidations count="1">
    <dataValidation sqref="E5:G228" showDropDown="0" showInputMessage="0" showErrorMessage="0" allowBlank="1" errorTitle="Cotation invalide" error="Saisir une valeur entre 1 et 4" type="whole" operator="between">
      <formula1>1</formula1>
      <formula2>4</formula2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16" customWidth="1" min="3" max="3"/>
    <col width="16" customWidth="1" min="4" max="4"/>
    <col width="30" customWidth="1" min="5" max="5"/>
  </cols>
  <sheetData>
    <row r="1" ht="28" customHeight="1">
      <c r="A1" s="9" t="inlineStr">
        <is>
          <t>Synthese par famille de facteurs de risques</t>
        </is>
      </c>
    </row>
    <row r="2" ht="24" customHeight="1">
      <c r="A2" s="13" t="inlineStr">
        <is>
          <t>Niveau d'exposition moyen, maximum et nombre de situations cotees par famille. Les formules s'actualisent automatiquement.</t>
        </is>
      </c>
    </row>
    <row r="4" ht="30" customHeight="1">
      <c r="A4" s="14" t="inlineStr">
        <is>
          <t>Famille Gollac</t>
        </is>
      </c>
      <c r="B4" s="14" t="inlineStr">
        <is>
          <t>Nombre de situations cotees</t>
        </is>
      </c>
      <c r="C4" s="14" t="inlineStr">
        <is>
          <t>Niveau moyen</t>
        </is>
      </c>
      <c r="D4" s="14" t="inlineStr">
        <is>
          <t>Niveau maximum</t>
        </is>
      </c>
      <c r="E4" s="14" t="inlineStr">
        <is>
          <t>Priorite d'action</t>
        </is>
      </c>
    </row>
    <row r="5" ht="28" customHeight="1">
      <c r="A5" s="11" t="inlineStr">
        <is>
          <t>Intensite et temps de travail</t>
        </is>
      </c>
      <c r="B5" s="15">
        <f>COUNTIFS('3. Evaluation'!B:B,"Intensite et temps de travail",'3. Evaluation'!H:H,"&gt;0")</f>
        <v/>
      </c>
      <c r="C5" s="15">
        <f>IFERROR(AVERAGEIFS('3. Evaluation'!H:H,'3. Evaluation'!B:B,"Intensite et temps de travail",'3. Evaluation'!H:H,"&gt;0"),"")</f>
        <v/>
      </c>
      <c r="D5" s="15">
        <f>IFERROR(MAXIFS('3. Evaluation'!H:H,'3. Evaluation'!B:B,"Intensite et temps de travail"),"")</f>
        <v/>
      </c>
      <c r="E5" s="12" t="inlineStr"/>
    </row>
    <row r="6" ht="28" customHeight="1">
      <c r="A6" s="11" t="inlineStr">
        <is>
          <t>Exigences emotionnelles</t>
        </is>
      </c>
      <c r="B6" s="15">
        <f>COUNTIFS('3. Evaluation'!B:B,"Exigences emotionnelles",'3. Evaluation'!H:H,"&gt;0")</f>
        <v/>
      </c>
      <c r="C6" s="15">
        <f>IFERROR(AVERAGEIFS('3. Evaluation'!H:H,'3. Evaluation'!B:B,"Exigences emotionnelles",'3. Evaluation'!H:H,"&gt;0"),"")</f>
        <v/>
      </c>
      <c r="D6" s="15">
        <f>IFERROR(MAXIFS('3. Evaluation'!H:H,'3. Evaluation'!B:B,"Exigences emotionnelles"),"")</f>
        <v/>
      </c>
      <c r="E6" s="12" t="inlineStr"/>
    </row>
    <row r="7" ht="28" customHeight="1">
      <c r="A7" s="11" t="inlineStr">
        <is>
          <t>Autonomie et marges de manoeuvre</t>
        </is>
      </c>
      <c r="B7" s="15">
        <f>COUNTIFS('3. Evaluation'!B:B,"Autonomie et marges de manoeuvre",'3. Evaluation'!H:H,"&gt;0")</f>
        <v/>
      </c>
      <c r="C7" s="15">
        <f>IFERROR(AVERAGEIFS('3. Evaluation'!H:H,'3. Evaluation'!B:B,"Autonomie et marges de manoeuvre",'3. Evaluation'!H:H,"&gt;0"),"")</f>
        <v/>
      </c>
      <c r="D7" s="15">
        <f>IFERROR(MAXIFS('3. Evaluation'!H:H,'3. Evaluation'!B:B,"Autonomie et marges de manoeuvre"),"")</f>
        <v/>
      </c>
      <c r="E7" s="12" t="inlineStr"/>
    </row>
    <row r="8" ht="28" customHeight="1">
      <c r="A8" s="11" t="inlineStr">
        <is>
          <t>Rapports sociaux et reconnaissance</t>
        </is>
      </c>
      <c r="B8" s="15">
        <f>COUNTIFS('3. Evaluation'!B:B,"Rapports sociaux et reconnaissance",'3. Evaluation'!H:H,"&gt;0")</f>
        <v/>
      </c>
      <c r="C8" s="15">
        <f>IFERROR(AVERAGEIFS('3. Evaluation'!H:H,'3. Evaluation'!B:B,"Rapports sociaux et reconnaissance",'3. Evaluation'!H:H,"&gt;0"),"")</f>
        <v/>
      </c>
      <c r="D8" s="15">
        <f>IFERROR(MAXIFS('3. Evaluation'!H:H,'3. Evaluation'!B:B,"Rapports sociaux et reconnaissance"),"")</f>
        <v/>
      </c>
      <c r="E8" s="12" t="inlineStr"/>
    </row>
    <row r="9" ht="28" customHeight="1">
      <c r="A9" s="11" t="inlineStr">
        <is>
          <t>Conflits de valeurs et qualite empechee</t>
        </is>
      </c>
      <c r="B9" s="15">
        <f>COUNTIFS('3. Evaluation'!B:B,"Conflits de valeurs et qualite empechee",'3. Evaluation'!H:H,"&gt;0")</f>
        <v/>
      </c>
      <c r="C9" s="15">
        <f>IFERROR(AVERAGEIFS('3. Evaluation'!H:H,'3. Evaluation'!B:B,"Conflits de valeurs et qualite empechee",'3. Evaluation'!H:H,"&gt;0"),"")</f>
        <v/>
      </c>
      <c r="D9" s="15">
        <f>IFERROR(MAXIFS('3. Evaluation'!H:H,'3. Evaluation'!B:B,"Conflits de valeurs et qualite empechee"),"")</f>
        <v/>
      </c>
      <c r="E9" s="12" t="inlineStr"/>
    </row>
    <row r="10" ht="28" customHeight="1">
      <c r="A10" s="11" t="inlineStr">
        <is>
          <t>Insecurite de la situation de travail</t>
        </is>
      </c>
      <c r="B10" s="15">
        <f>COUNTIFS('3. Evaluation'!B:B,"Insecurite de la situation de travail",'3. Evaluation'!H:H,"&gt;0")</f>
        <v/>
      </c>
      <c r="C10" s="15">
        <f>IFERROR(AVERAGEIFS('3. Evaluation'!H:H,'3. Evaluation'!B:B,"Insecurite de la situation de travail",'3. Evaluation'!H:H,"&gt;0"),"")</f>
        <v/>
      </c>
      <c r="D10" s="15">
        <f>IFERROR(MAXIFS('3. Evaluation'!H:H,'3. Evaluation'!B:B,"Insecurite de la situation de travail"),"")</f>
        <v/>
      </c>
      <c r="E10" s="12" t="inlineStr"/>
    </row>
  </sheetData>
  <mergeCells count="1">
    <mergeCell ref="A2:E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25"/>
  <sheetViews>
    <sheetView workbookViewId="0">
      <selection activeCell="A1" sqref="A1"/>
    </sheetView>
  </sheetViews>
  <sheetFormatPr baseColWidth="8" defaultRowHeight="15"/>
  <cols>
    <col width="16" customWidth="1" min="1" max="1"/>
    <col width="50" customWidth="1" min="2" max="2"/>
    <col width="26" customWidth="1" min="3" max="3"/>
    <col width="18" customWidth="1" min="4" max="4"/>
    <col width="14" customWidth="1" min="5" max="5"/>
    <col width="22" customWidth="1" min="6" max="6"/>
    <col width="28" customWidth="1" min="7" max="7"/>
  </cols>
  <sheetData>
    <row r="1" ht="28" customHeight="1">
      <c r="A1" s="9" t="inlineStr">
        <is>
          <t>Plan de prevention</t>
        </is>
      </c>
    </row>
    <row r="2" ht="30" customHeight="1">
      <c r="A2" s="17" t="inlineStr">
        <is>
          <t>Actions de prevention articulees sur les trois niveaux : primaire (agir sur l'organisation), secondaire (renforcer les ressources), tertiaire (prendre en charge).</t>
        </is>
      </c>
    </row>
    <row r="4" ht="36" customHeight="1">
      <c r="A4" s="14" t="inlineStr">
        <is>
          <t>Niveau de prevention</t>
        </is>
      </c>
      <c r="B4" s="14" t="inlineStr">
        <is>
          <t>Action de prevention</t>
        </is>
      </c>
      <c r="C4" s="14" t="inlineStr">
        <is>
          <t>Famille(s) Gollac visee(s)</t>
        </is>
      </c>
      <c r="D4" s="14" t="inlineStr">
        <is>
          <t>Pilote</t>
        </is>
      </c>
      <c r="E4" s="14" t="inlineStr">
        <is>
          <t>Echeance</t>
        </is>
      </c>
      <c r="F4" s="14" t="inlineStr">
        <is>
          <t>Moyens</t>
        </is>
      </c>
      <c r="G4" s="14" t="inlineStr">
        <is>
          <t>Indicateur de suivi</t>
        </is>
      </c>
    </row>
    <row r="5" ht="32" customHeight="1">
      <c r="A5" s="18" t="inlineStr">
        <is>
          <t>Primaire</t>
        </is>
      </c>
      <c r="B5" s="12" t="inlineStr">
        <is>
          <t>Definition claire des fiches de poste et limitation de la polyvalence subie</t>
        </is>
      </c>
      <c r="C5" s="12" t="inlineStr"/>
      <c r="D5" s="12" t="inlineStr"/>
      <c r="E5" s="12" t="inlineStr"/>
      <c r="F5" s="12" t="inlineStr"/>
      <c r="G5" s="12" t="inlineStr"/>
    </row>
    <row r="6" ht="32" customHeight="1">
      <c r="A6" s="18" t="inlineStr">
        <is>
          <t>Primaire</t>
        </is>
      </c>
      <c r="B6" s="12" t="inlineStr">
        <is>
          <t>Charge de travail formalisee et discutee dans les entretiens annuels</t>
        </is>
      </c>
      <c r="C6" s="12" t="inlineStr"/>
      <c r="D6" s="12" t="inlineStr"/>
      <c r="E6" s="12" t="inlineStr"/>
      <c r="F6" s="12" t="inlineStr"/>
      <c r="G6" s="12" t="inlineStr"/>
    </row>
    <row r="7" ht="32" customHeight="1">
      <c r="A7" s="18" t="inlineStr">
        <is>
          <t>Primaire</t>
        </is>
      </c>
      <c r="B7" s="12" t="inlineStr">
        <is>
          <t>Participation des equipes aux decisions strategiques et aux projets de service</t>
        </is>
      </c>
      <c r="C7" s="12" t="inlineStr"/>
      <c r="D7" s="12" t="inlineStr"/>
      <c r="E7" s="12" t="inlineStr"/>
      <c r="F7" s="12" t="inlineStr"/>
      <c r="G7" s="12" t="inlineStr"/>
    </row>
    <row r="8" ht="32" customHeight="1">
      <c r="A8" s="18" t="inlineStr">
        <is>
          <t>Primaire</t>
        </is>
      </c>
      <c r="B8" s="12" t="inlineStr">
        <is>
          <t>Securisation des financements pluriannuels en negociation avec les tutelles</t>
        </is>
      </c>
      <c r="C8" s="12" t="inlineStr"/>
      <c r="D8" s="12" t="inlineStr"/>
      <c r="E8" s="12" t="inlineStr"/>
      <c r="F8" s="12" t="inlineStr"/>
      <c r="G8" s="12" t="inlineStr"/>
    </row>
    <row r="9" ht="32" customHeight="1">
      <c r="A9" s="18" t="inlineStr">
        <is>
          <t>Primaire</t>
        </is>
      </c>
      <c r="B9" s="12" t="inlineStr">
        <is>
          <t>Refonte des procedures administratives en concertation avec les equipes</t>
        </is>
      </c>
      <c r="C9" s="12" t="inlineStr"/>
      <c r="D9" s="12" t="inlineStr"/>
      <c r="E9" s="12" t="inlineStr"/>
      <c r="F9" s="12" t="inlineStr"/>
      <c r="G9" s="12" t="inlineStr"/>
    </row>
    <row r="10" ht="28" customHeight="1">
      <c r="A10" s="19" t="inlineStr">
        <is>
          <t>Primaire</t>
        </is>
      </c>
      <c r="B10" s="12" t="inlineStr"/>
      <c r="C10" s="12" t="inlineStr"/>
      <c r="D10" s="12" t="inlineStr"/>
      <c r="E10" s="12" t="inlineStr"/>
      <c r="F10" s="12" t="inlineStr"/>
      <c r="G10" s="12" t="inlineStr"/>
    </row>
    <row r="11" ht="28" customHeight="1">
      <c r="A11" s="19" t="inlineStr">
        <is>
          <t>Primaire</t>
        </is>
      </c>
      <c r="B11" s="12" t="inlineStr"/>
      <c r="C11" s="12" t="inlineStr"/>
      <c r="D11" s="12" t="inlineStr"/>
      <c r="E11" s="12" t="inlineStr"/>
      <c r="F11" s="12" t="inlineStr"/>
      <c r="G11" s="12" t="inlineStr"/>
    </row>
    <row r="12" ht="32" customHeight="1">
      <c r="A12" s="18" t="inlineStr">
        <is>
          <t>Secondaire</t>
        </is>
      </c>
      <c r="B12" s="12" t="inlineStr">
        <is>
          <t>Groupes d'analyse de pratiques systematiques (frequence : mensuelle minimum)</t>
        </is>
      </c>
      <c r="C12" s="12" t="inlineStr"/>
      <c r="D12" s="12" t="inlineStr"/>
      <c r="E12" s="12" t="inlineStr"/>
      <c r="F12" s="12" t="inlineStr"/>
      <c r="G12" s="12" t="inlineStr"/>
    </row>
    <row r="13" ht="32" customHeight="1">
      <c r="A13" s="18" t="inlineStr">
        <is>
          <t>Secondaire</t>
        </is>
      </c>
      <c r="B13" s="12" t="inlineStr">
        <is>
          <t>Formation a la gestion de l'agressivite et a la prevention du burn-out</t>
        </is>
      </c>
      <c r="C13" s="12" t="inlineStr"/>
      <c r="D13" s="12" t="inlineStr"/>
      <c r="E13" s="12" t="inlineStr"/>
      <c r="F13" s="12" t="inlineStr"/>
      <c r="G13" s="12" t="inlineStr"/>
    </row>
    <row r="14" ht="32" customHeight="1">
      <c r="A14" s="18" t="inlineStr">
        <is>
          <t>Secondaire</t>
        </is>
      </c>
      <c r="B14" s="12" t="inlineStr">
        <is>
          <t>Sensibilisation des encadrants aux signaux d'alerte chez les travailleurs sociaux</t>
        </is>
      </c>
      <c r="C14" s="12" t="inlineStr"/>
      <c r="D14" s="12" t="inlineStr"/>
      <c r="E14" s="12" t="inlineStr"/>
      <c r="F14" s="12" t="inlineStr"/>
      <c r="G14" s="12" t="inlineStr"/>
    </row>
    <row r="15" ht="32" customHeight="1">
      <c r="A15" s="18" t="inlineStr">
        <is>
          <t>Secondaire</t>
        </is>
      </c>
      <c r="B15" s="12" t="inlineStr">
        <is>
          <t>Dispositif d'ecoute psychologique externalise garantissant la confidentialite</t>
        </is>
      </c>
      <c r="C15" s="12" t="inlineStr"/>
      <c r="D15" s="12" t="inlineStr"/>
      <c r="E15" s="12" t="inlineStr"/>
      <c r="F15" s="12" t="inlineStr"/>
      <c r="G15" s="12" t="inlineStr"/>
    </row>
    <row r="16" ht="32" customHeight="1">
      <c r="A16" s="18" t="inlineStr">
        <is>
          <t>Secondaire</t>
        </is>
      </c>
      <c r="B16" s="12" t="inlineStr">
        <is>
          <t>Briefing-debriefing systematique pour les retours de mission humanitaire</t>
        </is>
      </c>
      <c r="C16" s="12" t="inlineStr"/>
      <c r="D16" s="12" t="inlineStr"/>
      <c r="E16" s="12" t="inlineStr"/>
      <c r="F16" s="12" t="inlineStr"/>
      <c r="G16" s="12" t="inlineStr"/>
    </row>
    <row r="17" ht="28" customHeight="1">
      <c r="A17" s="19" t="inlineStr">
        <is>
          <t>Secondaire</t>
        </is>
      </c>
      <c r="B17" s="12" t="inlineStr"/>
      <c r="C17" s="12" t="inlineStr"/>
      <c r="D17" s="12" t="inlineStr"/>
      <c r="E17" s="12" t="inlineStr"/>
      <c r="F17" s="12" t="inlineStr"/>
      <c r="G17" s="12" t="inlineStr"/>
    </row>
    <row r="18" ht="28" customHeight="1">
      <c r="A18" s="19" t="inlineStr">
        <is>
          <t>Secondaire</t>
        </is>
      </c>
      <c r="B18" s="12" t="inlineStr"/>
      <c r="C18" s="12" t="inlineStr"/>
      <c r="D18" s="12" t="inlineStr"/>
      <c r="E18" s="12" t="inlineStr"/>
      <c r="F18" s="12" t="inlineStr"/>
      <c r="G18" s="12" t="inlineStr"/>
    </row>
    <row r="19" ht="32" customHeight="1">
      <c r="A19" s="18" t="inlineStr">
        <is>
          <t>Tertiaire</t>
        </is>
      </c>
      <c r="B19" s="12" t="inlineStr">
        <is>
          <t>Protocole de retour au travail apres arret long</t>
        </is>
      </c>
      <c r="C19" s="12" t="inlineStr"/>
      <c r="D19" s="12" t="inlineStr"/>
      <c r="E19" s="12" t="inlineStr"/>
      <c r="F19" s="12" t="inlineStr"/>
      <c r="G19" s="12" t="inlineStr"/>
    </row>
    <row r="20" ht="32" customHeight="1">
      <c r="A20" s="18" t="inlineStr">
        <is>
          <t>Tertiaire</t>
        </is>
      </c>
      <c r="B20" s="12" t="inlineStr">
        <is>
          <t>Recours au psychologue du travail pour situations individuelles</t>
        </is>
      </c>
      <c r="C20" s="12" t="inlineStr"/>
      <c r="D20" s="12" t="inlineStr"/>
      <c r="E20" s="12" t="inlineStr"/>
      <c r="F20" s="12" t="inlineStr"/>
      <c r="G20" s="12" t="inlineStr"/>
    </row>
    <row r="21" ht="32" customHeight="1">
      <c r="A21" s="18" t="inlineStr">
        <is>
          <t>Tertiaire</t>
        </is>
      </c>
      <c r="B21" s="12" t="inlineStr">
        <is>
          <t>Mobilisation du SPST pour amenagement de poste ou reclassement</t>
        </is>
      </c>
      <c r="C21" s="12" t="inlineStr"/>
      <c r="D21" s="12" t="inlineStr"/>
      <c r="E21" s="12" t="inlineStr"/>
      <c r="F21" s="12" t="inlineStr"/>
      <c r="G21" s="12" t="inlineStr"/>
    </row>
    <row r="22" ht="32" customHeight="1">
      <c r="A22" s="18" t="inlineStr">
        <is>
          <t>Tertiaire</t>
        </is>
      </c>
      <c r="B22" s="12" t="inlineStr">
        <is>
          <t>Cellule d'urgence apres evenement traumatique (agression, deces d'un beneficiaire)</t>
        </is>
      </c>
      <c r="C22" s="12" t="inlineStr"/>
      <c r="D22" s="12" t="inlineStr"/>
      <c r="E22" s="12" t="inlineStr"/>
      <c r="F22" s="12" t="inlineStr"/>
      <c r="G22" s="12" t="inlineStr"/>
    </row>
    <row r="23" ht="32" customHeight="1">
      <c r="A23" s="18" t="inlineStr">
        <is>
          <t>Tertiaire</t>
        </is>
      </c>
      <c r="B23" s="12" t="inlineStr">
        <is>
          <t>Accompagnement specifique au retour de mission humanitaire</t>
        </is>
      </c>
      <c r="C23" s="12" t="inlineStr"/>
      <c r="D23" s="12" t="inlineStr"/>
      <c r="E23" s="12" t="inlineStr"/>
      <c r="F23" s="12" t="inlineStr"/>
      <c r="G23" s="12" t="inlineStr"/>
    </row>
    <row r="24" ht="28" customHeight="1">
      <c r="A24" s="19" t="inlineStr">
        <is>
          <t>Tertiaire</t>
        </is>
      </c>
      <c r="B24" s="12" t="inlineStr"/>
      <c r="C24" s="12" t="inlineStr"/>
      <c r="D24" s="12" t="inlineStr"/>
      <c r="E24" s="12" t="inlineStr"/>
      <c r="F24" s="12" t="inlineStr"/>
      <c r="G24" s="12" t="inlineStr"/>
    </row>
    <row r="25" ht="28" customHeight="1">
      <c r="A25" s="19" t="inlineStr">
        <is>
          <t>Tertiaire</t>
        </is>
      </c>
      <c r="B25" s="12" t="inlineStr"/>
      <c r="C25" s="12" t="inlineStr"/>
      <c r="D25" s="12" t="inlineStr"/>
      <c r="E25" s="12" t="inlineStr"/>
      <c r="F25" s="12" t="inlineStr"/>
      <c r="G25" s="12" t="inlineStr"/>
    </row>
  </sheetData>
  <mergeCells count="1">
    <mergeCell ref="A2:G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50" customWidth="1" min="1" max="1"/>
    <col width="22" customWidth="1" min="2" max="2"/>
    <col width="22" customWidth="1" min="3" max="3"/>
    <col width="22" customWidth="1" min="4" max="4"/>
    <col width="36" customWidth="1" min="5" max="5"/>
  </cols>
  <sheetData>
    <row r="1" ht="28" customHeight="1">
      <c r="A1" s="9" t="inlineStr">
        <is>
          <t>Indicateurs de suivi</t>
        </is>
      </c>
    </row>
    <row r="2" ht="24" customHeight="1">
      <c r="A2" s="13" t="inlineStr">
        <is>
          <t>Indicateurs proposes pour le secteur. Renseigner la valeur de reference, la periodicite et le responsable du releve.</t>
        </is>
      </c>
    </row>
    <row r="4" ht="36" customHeight="1">
      <c r="A4" s="14" t="inlineStr">
        <is>
          <t>Indicateur</t>
        </is>
      </c>
      <c r="B4" s="14" t="inlineStr">
        <is>
          <t>Valeur de reference (date)</t>
        </is>
      </c>
      <c r="C4" s="14" t="inlineStr">
        <is>
          <t>Periodicite de releve</t>
        </is>
      </c>
      <c r="D4" s="14" t="inlineStr">
        <is>
          <t>Source / responsable</t>
        </is>
      </c>
      <c r="E4" s="14" t="inlineStr">
        <is>
          <t>Tendance / commentaires</t>
        </is>
      </c>
    </row>
    <row r="5" ht="32" customHeight="1">
      <c r="A5" s="12" t="inlineStr">
        <is>
          <t>Taux d'absenteisme et de turnover par equipe et par categorie professionnelle</t>
        </is>
      </c>
      <c r="B5" s="12" t="inlineStr"/>
      <c r="C5" s="12" t="inlineStr"/>
      <c r="D5" s="12" t="inlineStr"/>
      <c r="E5" s="12" t="inlineStr"/>
    </row>
    <row r="6" ht="32" customHeight="1">
      <c r="A6" s="12" t="inlineStr">
        <is>
          <t>Nombre de demandes de mobilite ou de reorientation professionnelle</t>
        </is>
      </c>
      <c r="B6" s="12" t="inlineStr"/>
      <c r="C6" s="12" t="inlineStr"/>
      <c r="D6" s="12" t="inlineStr"/>
      <c r="E6" s="12" t="inlineStr"/>
    </row>
    <row r="7" ht="32" customHeight="1">
      <c r="A7" s="12" t="inlineStr">
        <is>
          <t>Nombre de saisines du medecin du travail pour epuisement</t>
        </is>
      </c>
      <c r="B7" s="12" t="inlineStr"/>
      <c r="C7" s="12" t="inlineStr"/>
      <c r="D7" s="12" t="inlineStr"/>
      <c r="E7" s="12" t="inlineStr"/>
    </row>
    <row r="8" ht="32" customHeight="1">
      <c r="A8" s="12" t="inlineStr">
        <is>
          <t>Taux de participation aux groupes d'analyse de pratiques</t>
        </is>
      </c>
      <c r="B8" s="12" t="inlineStr"/>
      <c r="C8" s="12" t="inlineStr"/>
      <c r="D8" s="12" t="inlineStr"/>
      <c r="E8" s="12" t="inlineStr"/>
    </row>
    <row r="9" ht="32" customHeight="1">
      <c r="A9" s="12" t="inlineStr">
        <is>
          <t>Nombre d'evenements indesirables lies a l'accompagnement (passages a l'acte, agressions)</t>
        </is>
      </c>
      <c r="B9" s="12" t="inlineStr"/>
      <c r="C9" s="12" t="inlineStr"/>
      <c r="D9" s="12" t="inlineStr"/>
      <c r="E9" s="12" t="inlineStr"/>
    </row>
    <row r="10" ht="32" customHeight="1">
      <c r="A10" s="12" t="inlineStr">
        <is>
          <t>Resultats d'enquetes QVCT internes</t>
        </is>
      </c>
      <c r="B10" s="12" t="inlineStr"/>
      <c r="C10" s="12" t="inlineStr"/>
      <c r="D10" s="12" t="inlineStr"/>
      <c r="E10" s="12" t="inlineStr"/>
    </row>
    <row r="11" ht="32" customHeight="1">
      <c r="A11" s="12" t="inlineStr">
        <is>
          <t>Evolution du recours aux contrats courts et au volontariat</t>
        </is>
      </c>
      <c r="B11" s="12" t="inlineStr"/>
      <c r="C11" s="12" t="inlineStr"/>
      <c r="D11" s="12" t="inlineStr"/>
      <c r="E11" s="12" t="inlineStr"/>
    </row>
    <row r="12" ht="32" customHeight="1">
      <c r="A12" s="12" t="inlineStr">
        <is>
          <t>Nombre de signalements aupres du referent harcelement</t>
        </is>
      </c>
      <c r="B12" s="12" t="inlineStr"/>
      <c r="C12" s="12" t="inlineStr"/>
      <c r="D12" s="12" t="inlineStr"/>
      <c r="E12" s="12" t="inlineStr"/>
    </row>
  </sheetData>
  <mergeCells count="1"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2026-05-25T13:48:12Z</dcterms:created>
  <dcterms:modified xmlns:dcterms="http://purl.org/dc/terms/" xmlns:xsi="http://www.w3.org/2001/XMLSchema-instance" xsi:type="dcterms:W3CDTF">2026-05-25T13:48:12Z</dcterms:modified>
</cp:coreProperties>
</file>